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Ex1" sheetId="1" r:id="rId1"/>
    <sheet name="Ex1 - Solution" sheetId="4" state="hidden" r:id="rId2"/>
    <sheet name="Ex2" sheetId="2" r:id="rId3"/>
    <sheet name="Ex2 - Solution" sheetId="5" state="hidden" r:id="rId4"/>
    <sheet name="Ex3" sheetId="3" r:id="rId5"/>
    <sheet name="Ex3 - Solution" sheetId="6" state="hidden" r:id="rId6"/>
    <sheet name="Ex4" sheetId="7" r:id="rId7"/>
    <sheet name="Ex4 - Solution" sheetId="8" state="hidden" r:id="rId8"/>
    <sheet name="Ex5" sheetId="9" r:id="rId9"/>
    <sheet name="Ex5 - Solution" sheetId="10" state="hidden" r:id="rId10"/>
  </sheets>
  <definedNames>
    <definedName name="_xlnm.Print_Area" localSheetId="1">'Ex1 - Solution'!$A$1:$H$17</definedName>
  </definedNames>
  <calcPr calcId="125725"/>
  <pivotCaches>
    <pivotCache cacheId="5" r:id="rId11"/>
  </pivotCaches>
</workbook>
</file>

<file path=xl/calcChain.xml><?xml version="1.0" encoding="utf-8"?>
<calcChain xmlns="http://schemas.openxmlformats.org/spreadsheetml/2006/main">
  <c r="G63" i="9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D3" i="8"/>
  <c r="D4"/>
  <c r="D5"/>
  <c r="D6"/>
  <c r="D7"/>
  <c r="D2"/>
  <c r="C64" i="6"/>
  <c r="D64"/>
  <c r="F64"/>
  <c r="E64"/>
  <c r="G64"/>
  <c r="J64"/>
  <c r="G9" i="5" l="1"/>
  <c r="F9"/>
  <c r="H9" s="1"/>
  <c r="E9"/>
  <c r="G8"/>
  <c r="F8"/>
  <c r="H8" s="1"/>
  <c r="E8"/>
  <c r="G7"/>
  <c r="F7"/>
  <c r="H7" s="1"/>
  <c r="E7"/>
  <c r="G6"/>
  <c r="F6"/>
  <c r="H6" s="1"/>
  <c r="E6"/>
  <c r="G5"/>
  <c r="F5"/>
  <c r="H5" s="1"/>
  <c r="E5"/>
  <c r="G4"/>
  <c r="F4"/>
  <c r="H4" s="1"/>
  <c r="E4"/>
  <c r="G3"/>
  <c r="F3"/>
  <c r="H3" s="1"/>
  <c r="E3"/>
  <c r="G2"/>
  <c r="F2"/>
  <c r="H2" s="1"/>
  <c r="E2"/>
  <c r="G10" i="4"/>
  <c r="G11"/>
  <c r="G17" s="1"/>
  <c r="G12"/>
  <c r="G13"/>
  <c r="G14"/>
  <c r="G15"/>
  <c r="G16"/>
  <c r="G9"/>
  <c r="H9" s="1"/>
  <c r="H10"/>
  <c r="H11"/>
  <c r="H12"/>
  <c r="H13"/>
  <c r="H14"/>
  <c r="H15"/>
  <c r="H16"/>
  <c r="D17"/>
  <c r="E17"/>
  <c r="F17"/>
  <c r="C17"/>
  <c r="F10"/>
  <c r="F11"/>
  <c r="F12"/>
  <c r="F13"/>
  <c r="F14"/>
  <c r="F15"/>
  <c r="F16"/>
  <c r="F9"/>
  <c r="B6"/>
  <c r="H17" l="1"/>
</calcChain>
</file>

<file path=xl/sharedStrings.xml><?xml version="1.0" encoding="utf-8"?>
<sst xmlns="http://schemas.openxmlformats.org/spreadsheetml/2006/main" count="847" uniqueCount="165">
  <si>
    <t>janv</t>
  </si>
  <si>
    <t>févr</t>
  </si>
  <si>
    <t>mars</t>
  </si>
  <si>
    <t>Total</t>
  </si>
  <si>
    <t>Alligators</t>
  </si>
  <si>
    <t>Chameaux</t>
  </si>
  <si>
    <t>Eléphants</t>
  </si>
  <si>
    <t>Girafes</t>
  </si>
  <si>
    <t>Kangourous</t>
  </si>
  <si>
    <t>Ours</t>
  </si>
  <si>
    <t>Yaks</t>
  </si>
  <si>
    <t>Zèbres</t>
  </si>
  <si>
    <t>Zoo Municipal - Achats</t>
  </si>
  <si>
    <t>Tot. Taxes</t>
  </si>
  <si>
    <t>CPLPDA</t>
  </si>
  <si>
    <t>TEDT</t>
  </si>
  <si>
    <t>Trimestre 1</t>
  </si>
  <si>
    <t>Tot. Trim</t>
  </si>
  <si>
    <t>Tot. HT</t>
  </si>
  <si>
    <t>Tot. TC</t>
  </si>
  <si>
    <t>PU</t>
  </si>
  <si>
    <t>ID</t>
  </si>
  <si>
    <t>CAT</t>
  </si>
  <si>
    <t>EMP</t>
  </si>
  <si>
    <t>en23</t>
  </si>
  <si>
    <t>sd14</t>
  </si>
  <si>
    <t>sd52</t>
  </si>
  <si>
    <t>dr67</t>
  </si>
  <si>
    <t>hg54</t>
  </si>
  <si>
    <t>rg87</t>
  </si>
  <si>
    <t>th32</t>
  </si>
  <si>
    <t>df23</t>
  </si>
  <si>
    <t>ani</t>
  </si>
  <si>
    <t>ANI</t>
  </si>
  <si>
    <t>cat3</t>
  </si>
  <si>
    <t>CAT3</t>
  </si>
  <si>
    <t>CEMP</t>
  </si>
  <si>
    <t>TAG</t>
  </si>
  <si>
    <t>alligators</t>
  </si>
  <si>
    <t>chameaux</t>
  </si>
  <si>
    <t>girafes</t>
  </si>
  <si>
    <t>eléphants</t>
  </si>
  <si>
    <t>kangourous</t>
  </si>
  <si>
    <t>ours</t>
  </si>
  <si>
    <t>yaks</t>
  </si>
  <si>
    <t>zèbres</t>
  </si>
  <si>
    <t>animal</t>
  </si>
  <si>
    <t>ab12</t>
  </si>
  <si>
    <t>B12</t>
  </si>
  <si>
    <t>0-ANI-B12</t>
  </si>
  <si>
    <t>Code voyage</t>
  </si>
  <si>
    <t>Voyage</t>
  </si>
  <si>
    <t>Date départ</t>
  </si>
  <si>
    <t>Prix</t>
  </si>
  <si>
    <t>Nombre de jours</t>
  </si>
  <si>
    <t>Capacité en sièges</t>
  </si>
  <si>
    <t>Sièges réservés</t>
  </si>
  <si>
    <t>Sièges disponibles</t>
  </si>
  <si>
    <t>Vol inclus</t>
  </si>
  <si>
    <t>Repas inclus</t>
  </si>
  <si>
    <t>124A</t>
  </si>
  <si>
    <t>Odyssée du Pacifique</t>
  </si>
  <si>
    <t>Oui</t>
  </si>
  <si>
    <t>Non</t>
  </si>
  <si>
    <t>325B</t>
  </si>
  <si>
    <t>Loin vers l'exode</t>
  </si>
  <si>
    <t>311A</t>
  </si>
  <si>
    <t>Inde essentielle</t>
  </si>
  <si>
    <t>431V</t>
  </si>
  <si>
    <t>Forêt équatoriale du Costa Rica</t>
  </si>
  <si>
    <t>762N</t>
  </si>
  <si>
    <t xml:space="preserve">Randonnée au Népal </t>
  </si>
  <si>
    <t>215C</t>
  </si>
  <si>
    <t>Croisière dans l'archipel de Mergui</t>
  </si>
  <si>
    <t>251D</t>
  </si>
  <si>
    <t>Cuisine française</t>
  </si>
  <si>
    <t>966W</t>
  </si>
  <si>
    <t>Perles d'Orient</t>
  </si>
  <si>
    <t>653S</t>
  </si>
  <si>
    <t>Voyages sur la route de la soie</t>
  </si>
  <si>
    <t>245M</t>
  </si>
  <si>
    <t>334Q</t>
  </si>
  <si>
    <t>Aventure verte en Équateur</t>
  </si>
  <si>
    <t>452R</t>
  </si>
  <si>
    <t>Grands parcs nationaux africains</t>
  </si>
  <si>
    <t>331E</t>
  </si>
  <si>
    <t xml:space="preserve">Experience cambodgienne </t>
  </si>
  <si>
    <t>855R</t>
  </si>
  <si>
    <t>754Q</t>
  </si>
  <si>
    <t>543Y</t>
  </si>
  <si>
    <t>556J</t>
  </si>
  <si>
    <t>Amazone au naturel</t>
  </si>
  <si>
    <t>675Y</t>
  </si>
  <si>
    <t>Aventure en Catalogne</t>
  </si>
  <si>
    <t>544T</t>
  </si>
  <si>
    <t>Trésors d'Éthopie</t>
  </si>
  <si>
    <t>778W</t>
  </si>
  <si>
    <t>Monastères bulgares</t>
  </si>
  <si>
    <t>446R</t>
  </si>
  <si>
    <t>Étapes gourmandes en Croatie</t>
  </si>
  <si>
    <t>677Y</t>
  </si>
  <si>
    <t>Montenegro fantastique</t>
  </si>
  <si>
    <t>433Q</t>
  </si>
  <si>
    <t>550O</t>
  </si>
  <si>
    <t>335P</t>
  </si>
  <si>
    <t>Croisière à la voile à Corfu</t>
  </si>
  <si>
    <t>661Y</t>
  </si>
  <si>
    <t>Irlande à vélo</t>
  </si>
  <si>
    <t>422R</t>
  </si>
  <si>
    <t>Maroc exotique</t>
  </si>
  <si>
    <t>749L</t>
  </si>
  <si>
    <t>Kayak à Terre-Neuve</t>
  </si>
  <si>
    <t>467B</t>
  </si>
  <si>
    <t>Aventure à Panama</t>
  </si>
  <si>
    <t>739J</t>
  </si>
  <si>
    <t>558B</t>
  </si>
  <si>
    <t>Escapade à la rivière sauvage</t>
  </si>
  <si>
    <t>831P</t>
  </si>
  <si>
    <t>Aventure aux Galapagos</t>
  </si>
  <si>
    <t>133E</t>
  </si>
  <si>
    <t>674T</t>
  </si>
  <si>
    <t>867M</t>
  </si>
  <si>
    <t>670G</t>
  </si>
  <si>
    <t>622V</t>
  </si>
  <si>
    <t>Japon authentique</t>
  </si>
  <si>
    <t>590X</t>
  </si>
  <si>
    <t>412Z</t>
  </si>
  <si>
    <t>335V</t>
  </si>
  <si>
    <t>668W</t>
  </si>
  <si>
    <t>977Y</t>
  </si>
  <si>
    <t>923Q</t>
  </si>
  <si>
    <t>439U</t>
  </si>
  <si>
    <t>792G</t>
  </si>
  <si>
    <t>572D</t>
  </si>
  <si>
    <t>698N</t>
  </si>
  <si>
    <t>724D</t>
  </si>
  <si>
    <t>441E</t>
  </si>
  <si>
    <t>624Y</t>
  </si>
  <si>
    <t>644A</t>
  </si>
  <si>
    <t>461Z</t>
  </si>
  <si>
    <t>557N</t>
  </si>
  <si>
    <t>524Z</t>
  </si>
  <si>
    <t>509V</t>
  </si>
  <si>
    <t>397S</t>
  </si>
  <si>
    <t>621R</t>
  </si>
  <si>
    <t>793T</t>
  </si>
  <si>
    <t>592D</t>
  </si>
  <si>
    <t>307R</t>
  </si>
  <si>
    <t>927F</t>
  </si>
  <si>
    <t>448G</t>
  </si>
  <si>
    <t>Clients</t>
  </si>
  <si>
    <t>Année 2011</t>
  </si>
  <si>
    <t>Année 2012</t>
  </si>
  <si>
    <t>Edith Montsart</t>
  </si>
  <si>
    <t>Claude Pierre</t>
  </si>
  <si>
    <t>Marie Viellard</t>
  </si>
  <si>
    <t>Vincent Raverat</t>
  </si>
  <si>
    <t>Laeticia Marc</t>
  </si>
  <si>
    <t>Claude Lacroix</t>
  </si>
  <si>
    <t>Total Dépenses</t>
  </si>
  <si>
    <t>Étiquettes de lignes</t>
  </si>
  <si>
    <t>Total général</t>
  </si>
  <si>
    <t>Valeurs</t>
  </si>
  <si>
    <t>Somme de Sièges réservés</t>
  </si>
  <si>
    <t>Somme de Capacité en sièges</t>
  </si>
</sst>
</file>

<file path=xl/styles.xml><?xml version="1.0" encoding="utf-8"?>
<styleSheet xmlns="http://schemas.openxmlformats.org/spreadsheetml/2006/main">
  <numFmts count="5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8" formatCode="0.0%"/>
    <numFmt numFmtId="170" formatCode="_ * #,##0_)\ [$$-C0C]_ ;_ * \(#,##0\)\ [$$-C0C]_ ;_ * &quot;-&quot;??_)\ [$$-C0C]_ ;_ @_ "/>
    <numFmt numFmtId="174" formatCode="_ * #,##0_)\ &quot;$&quot;_ ;_ * \(#,##0\)\ &quot;$&quot;_ ;_ * &quot;-&quot;??_)\ &quot;$&quot;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8" fontId="0" fillId="0" borderId="0" xfId="3" applyNumberFormat="1" applyFont="1"/>
    <xf numFmtId="44" fontId="0" fillId="0" borderId="0" xfId="2" applyFont="1"/>
    <xf numFmtId="0" fontId="2" fillId="2" borderId="0" xfId="0" applyFont="1" applyFill="1"/>
    <xf numFmtId="0" fontId="2" fillId="3" borderId="0" xfId="0" applyFont="1" applyFill="1"/>
    <xf numFmtId="168" fontId="2" fillId="3" borderId="0" xfId="3" applyNumberFormat="1" applyFont="1" applyFill="1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4" fontId="2" fillId="2" borderId="0" xfId="2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44" fontId="6" fillId="2" borderId="0" xfId="2" applyFont="1" applyFill="1"/>
    <xf numFmtId="0" fontId="0" fillId="0" borderId="0" xfId="0" applyAlignment="1">
      <alignment horizontal="left"/>
    </xf>
    <xf numFmtId="0" fontId="3" fillId="4" borderId="0" xfId="0" applyFont="1" applyFill="1"/>
    <xf numFmtId="1" fontId="7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 horizontal="right"/>
    </xf>
    <xf numFmtId="170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1" applyNumberFormat="1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14" fontId="0" fillId="0" borderId="0" xfId="0" applyNumberFormat="1"/>
    <xf numFmtId="174" fontId="0" fillId="0" borderId="0" xfId="2" applyNumberFormat="1" applyFont="1"/>
    <xf numFmtId="17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49" fontId="1" fillId="0" borderId="0" xfId="1" applyNumberFormat="1" applyFont="1" applyBorder="1" applyAlignment="1">
      <alignment horizontal="center"/>
    </xf>
    <xf numFmtId="49" fontId="0" fillId="0" borderId="0" xfId="0" applyNumberFormat="1" applyBorder="1"/>
    <xf numFmtId="0" fontId="0" fillId="0" borderId="0" xfId="0" pivotButton="1"/>
    <xf numFmtId="14" fontId="0" fillId="0" borderId="0" xfId="0" applyNumberFormat="1" applyAlignment="1">
      <alignment horizontal="left" indent="1"/>
    </xf>
    <xf numFmtId="0" fontId="0" fillId="0" borderId="0" xfId="0" applyNumberFormat="1"/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26">
    <dxf>
      <font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30" formatCode="@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70" formatCode="_ * #,##0_)\ [$$-C0C]_ ;_ * \(#,##0\)\ [$$-C0C]_ ;_ * &quot;-&quot;??_)\ [$$-C0C]_ ;_ @_ 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81" formatCode="m/d/yyyy"/>
      <alignment horizontal="right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30" formatCode="@"/>
      <alignment horizontal="left" vertical="bottom" textRotation="0" wrapText="0" indent="0" relativeIndent="0" justifyLastLine="0" shrinkToFit="0" mergeCell="0" readingOrder="0"/>
    </dxf>
    <dxf>
      <font>
        <b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relativeIndent="0" justifyLastLine="0" shrinkToFit="0" mergeCell="0" readingOrder="0"/>
    </dxf>
    <dxf>
      <numFmt numFmtId="1" formatCode="0"/>
    </dxf>
    <dxf>
      <numFmt numFmtId="1" formatCode="0"/>
    </dxf>
    <dxf>
      <font>
        <color rgb="FFFF0000"/>
      </font>
    </dxf>
    <dxf>
      <numFmt numFmtId="174" formatCode="_ * #,##0_)\ &quot;$&quot;_ ;_ * \(#,##0\)\ &quot;$&quot;_ ;_ * &quot;-&quot;??_)\ &quot;$&quot;_ ;_ @_ "/>
    </dxf>
    <dxf>
      <font>
        <color rgb="FFFF0000"/>
      </font>
    </dxf>
    <dxf>
      <numFmt numFmtId="174" formatCode="_ * #,##0_)\ &quot;$&quot;_ ;_ * \(#,##0\)\ &quot;$&quot;_ ;_ * &quot;-&quot;??_)\ &quot;$&quot;_ ;_ @_ "/>
    </dxf>
    <dxf>
      <numFmt numFmtId="19" formatCode="yyyy/mm/dd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A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'Ex4 - Solution'!$D$1</c:f>
              <c:strCache>
                <c:ptCount val="1"/>
                <c:pt idx="0">
                  <c:v>Total Dépenses</c:v>
                </c:pt>
              </c:strCache>
            </c:strRef>
          </c:tx>
          <c:dPt>
            <c:idx val="0"/>
            <c:explosion val="24"/>
          </c:dPt>
          <c:dLbls>
            <c:dLblPos val="outEnd"/>
            <c:showVal val="1"/>
            <c:showLeaderLines val="1"/>
          </c:dLbls>
          <c:cat>
            <c:strRef>
              <c:f>'Ex4 - Solution'!$A$2:$A$7</c:f>
              <c:strCache>
                <c:ptCount val="6"/>
                <c:pt idx="0">
                  <c:v>Edith Montsart</c:v>
                </c:pt>
                <c:pt idx="1">
                  <c:v>Claude Pierre</c:v>
                </c:pt>
                <c:pt idx="2">
                  <c:v>Marie Viellard</c:v>
                </c:pt>
                <c:pt idx="3">
                  <c:v>Vincent Raverat</c:v>
                </c:pt>
                <c:pt idx="4">
                  <c:v>Laeticia Marc</c:v>
                </c:pt>
                <c:pt idx="5">
                  <c:v>Claude Lacroix</c:v>
                </c:pt>
              </c:strCache>
            </c:strRef>
          </c:cat>
          <c:val>
            <c:numRef>
              <c:f>'Ex4 - Solution'!$D$2:$D$7</c:f>
              <c:numCache>
                <c:formatCode>General</c:formatCode>
                <c:ptCount val="6"/>
                <c:pt idx="0">
                  <c:v>3000</c:v>
                </c:pt>
                <c:pt idx="1">
                  <c:v>300</c:v>
                </c:pt>
                <c:pt idx="2">
                  <c:v>700</c:v>
                </c:pt>
                <c:pt idx="3">
                  <c:v>900</c:v>
                </c:pt>
                <c:pt idx="4">
                  <c:v>300</c:v>
                </c:pt>
                <c:pt idx="5">
                  <c:v>1990</c:v>
                </c:pt>
              </c:numCache>
            </c:numRef>
          </c:val>
        </c:ser>
        <c:dLbls>
          <c:dLblPos val="outEnd"/>
          <c:showVal val="1"/>
        </c:dLbls>
        <c:firstSliceAng val="0"/>
      </c:pieChart>
    </c:plotArea>
    <c:legend>
      <c:legendPos val="l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A"/>
  <c:chart>
    <c:title>
      <c:tx>
        <c:rich>
          <a:bodyPr/>
          <a:lstStyle/>
          <a:p>
            <a:pPr>
              <a:defRPr/>
            </a:pPr>
            <a:r>
              <a:rPr lang="fr-CA"/>
              <a:t>Dépenses</a:t>
            </a:r>
            <a:r>
              <a:rPr lang="fr-CA" baseline="0"/>
              <a:t> Clients 2011-2012</a:t>
            </a:r>
            <a:endParaRPr lang="fr-CA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'Ex4 - Solution'!$B$1</c:f>
              <c:strCache>
                <c:ptCount val="1"/>
                <c:pt idx="0">
                  <c:v>Année 2011</c:v>
                </c:pt>
              </c:strCache>
            </c:strRef>
          </c:tx>
          <c:cat>
            <c:strRef>
              <c:f>'Ex4 - Solution'!$A$2:$A$7</c:f>
              <c:strCache>
                <c:ptCount val="6"/>
                <c:pt idx="0">
                  <c:v>Edith Montsart</c:v>
                </c:pt>
                <c:pt idx="1">
                  <c:v>Claude Pierre</c:v>
                </c:pt>
                <c:pt idx="2">
                  <c:v>Marie Viellard</c:v>
                </c:pt>
                <c:pt idx="3">
                  <c:v>Vincent Raverat</c:v>
                </c:pt>
                <c:pt idx="4">
                  <c:v>Laeticia Marc</c:v>
                </c:pt>
                <c:pt idx="5">
                  <c:v>Claude Lacroix</c:v>
                </c:pt>
              </c:strCache>
            </c:strRef>
          </c:cat>
          <c:val>
            <c:numRef>
              <c:f>'Ex4 - Solution'!$B$2:$B$7</c:f>
              <c:numCache>
                <c:formatCode>General</c:formatCode>
                <c:ptCount val="6"/>
                <c:pt idx="0">
                  <c:v>1000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100</c:v>
                </c:pt>
                <c:pt idx="5">
                  <c:v>980</c:v>
                </c:pt>
              </c:numCache>
            </c:numRef>
          </c:val>
        </c:ser>
        <c:ser>
          <c:idx val="1"/>
          <c:order val="1"/>
          <c:tx>
            <c:strRef>
              <c:f>'Ex4 - Solution'!$C$1</c:f>
              <c:strCache>
                <c:ptCount val="1"/>
                <c:pt idx="0">
                  <c:v>Année 2012</c:v>
                </c:pt>
              </c:strCache>
            </c:strRef>
          </c:tx>
          <c:cat>
            <c:strRef>
              <c:f>'Ex4 - Solution'!$A$2:$A$7</c:f>
              <c:strCache>
                <c:ptCount val="6"/>
                <c:pt idx="0">
                  <c:v>Edith Montsart</c:v>
                </c:pt>
                <c:pt idx="1">
                  <c:v>Claude Pierre</c:v>
                </c:pt>
                <c:pt idx="2">
                  <c:v>Marie Viellard</c:v>
                </c:pt>
                <c:pt idx="3">
                  <c:v>Vincent Raverat</c:v>
                </c:pt>
                <c:pt idx="4">
                  <c:v>Laeticia Marc</c:v>
                </c:pt>
                <c:pt idx="5">
                  <c:v>Claude Lacroix</c:v>
                </c:pt>
              </c:strCache>
            </c:strRef>
          </c:cat>
          <c:val>
            <c:numRef>
              <c:f>'Ex4 - Solution'!$C$2:$C$7</c:f>
              <c:numCache>
                <c:formatCode>General</c:formatCode>
                <c:ptCount val="6"/>
                <c:pt idx="0">
                  <c:v>2000</c:v>
                </c:pt>
                <c:pt idx="1">
                  <c:v>100</c:v>
                </c:pt>
                <c:pt idx="2">
                  <c:v>400</c:v>
                </c:pt>
                <c:pt idx="3">
                  <c:v>500</c:v>
                </c:pt>
                <c:pt idx="4">
                  <c:v>200</c:v>
                </c:pt>
                <c:pt idx="5">
                  <c:v>1010</c:v>
                </c:pt>
              </c:numCache>
            </c:numRef>
          </c:val>
        </c:ser>
        <c:dLbls>
          <c:dLblPos val="inBase"/>
        </c:dLbls>
        <c:overlap val="100"/>
        <c:axId val="116729344"/>
        <c:axId val="116778880"/>
      </c:barChart>
      <c:catAx>
        <c:axId val="116729344"/>
        <c:scaling>
          <c:orientation val="minMax"/>
        </c:scaling>
        <c:axPos val="b"/>
        <c:tickLblPos val="nextTo"/>
        <c:crossAx val="116778880"/>
        <c:crosses val="autoZero"/>
        <c:auto val="1"/>
        <c:lblAlgn val="ctr"/>
        <c:lblOffset val="100"/>
      </c:catAx>
      <c:valAx>
        <c:axId val="116778880"/>
        <c:scaling>
          <c:orientation val="minMax"/>
        </c:scaling>
        <c:axPos val="l"/>
        <c:majorGridlines/>
        <c:numFmt formatCode="General" sourceLinked="1"/>
        <c:tickLblPos val="nextTo"/>
        <c:crossAx val="116729344"/>
        <c:crosses val="autoZero"/>
        <c:crossBetween val="between"/>
      </c:valAx>
    </c:plotArea>
    <c:legend>
      <c:legendPos val="l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8</xdr:row>
      <xdr:rowOff>180975</xdr:rowOff>
    </xdr:from>
    <xdr:to>
      <xdr:col>12</xdr:col>
      <xdr:colOff>752475</xdr:colOff>
      <xdr:row>23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8</xdr:row>
      <xdr:rowOff>180975</xdr:rowOff>
    </xdr:from>
    <xdr:to>
      <xdr:col>6</xdr:col>
      <xdr:colOff>0</xdr:colOff>
      <xdr:row>23</xdr:row>
      <xdr:rowOff>66675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ilisateur" refreshedDate="41800.547374074071" createdVersion="3" refreshedVersion="3" minRefreshableVersion="3" recordCount="62">
  <cacheSource type="worksheet">
    <worksheetSource name="Tableau1"/>
  </cacheSource>
  <cacheFields count="9">
    <cacheField name="Voyage" numFmtId="49">
      <sharedItems count="26">
        <s v="Odyssée du Pacifique"/>
        <s v="Loin vers l'exode"/>
        <s v="Inde essentielle"/>
        <s v="Forêt équatoriale du Costa Rica"/>
        <s v="Randonnée au Népal "/>
        <s v="Croisière dans l'archipel de Mergui"/>
        <s v="Cuisine française"/>
        <s v="Perles d'Orient"/>
        <s v="Voyages sur la route de la soie"/>
        <s v="Aventure verte en Équateur"/>
        <s v="Grands parcs nationaux africains"/>
        <s v="Experience cambodgienne "/>
        <s v="Amazone au naturel"/>
        <s v="Aventure en Catalogne"/>
        <s v="Trésors d'Éthopie"/>
        <s v="Monastères bulgares"/>
        <s v="Étapes gourmandes en Croatie"/>
        <s v="Montenegro fantastique"/>
        <s v="Croisière à la voile à Corfu"/>
        <s v="Irlande à vélo"/>
        <s v="Maroc exotique"/>
        <s v="Kayak à Terre-Neuve"/>
        <s v="Aventure à Panama"/>
        <s v="Escapade à la rivière sauvage"/>
        <s v="Aventure aux Galapagos"/>
        <s v="Japon authentique"/>
      </sharedItems>
    </cacheField>
    <cacheField name="Date départ" numFmtId="14">
      <sharedItems containsSemiMixedTypes="0" containsNonDate="0" containsDate="1" containsString="0" minDate="2010-01-11T00:00:00" maxDate="2011-01-01T00:00:00" count="58">
        <d v="2010-01-11T00:00:00"/>
        <d v="2010-01-18T00:00:00"/>
        <d v="2010-01-20T00:00:00"/>
        <d v="2010-01-30T00:00:00"/>
        <d v="2010-01-31T00:00:00"/>
        <d v="2010-02-23T00:00:00"/>
        <d v="2010-02-28T00:00:00"/>
        <d v="2010-03-12T00:00:00"/>
        <d v="2010-03-18T00:00:00"/>
        <d v="2010-03-20T00:00:00"/>
        <d v="2010-03-23T00:00:00"/>
        <d v="2010-04-07T00:00:00"/>
        <d v="2010-04-10T00:00:00"/>
        <d v="2010-04-14T00:00:00"/>
        <d v="2010-04-18T00:00:00"/>
        <d v="2010-04-20T00:00:00"/>
        <d v="2010-04-23T00:00:00"/>
        <d v="2010-05-09T00:00:00"/>
        <d v="2010-05-18T00:00:00"/>
        <d v="2010-05-20T00:00:00"/>
        <d v="2010-05-23T00:00:00"/>
        <d v="2010-05-27T00:00:00"/>
        <d v="2010-06-09T00:00:00"/>
        <d v="2010-06-10T00:00:00"/>
        <d v="2010-06-11T00:00:00"/>
        <d v="2010-06-12T00:00:00"/>
        <d v="2010-06-18T00:00:00"/>
        <d v="2010-06-20T00:00:00"/>
        <d v="2010-06-27T00:00:00"/>
        <d v="2010-07-02T00:00:00"/>
        <d v="2010-07-07T00:00:00"/>
        <d v="2010-07-09T00:00:00"/>
        <d v="2010-07-11T00:00:00"/>
        <d v="2010-07-12T00:00:00"/>
        <d v="2010-07-27T00:00:00"/>
        <d v="2010-08-11T00:00:00"/>
        <d v="2010-08-12T00:00:00"/>
        <d v="2010-08-20T00:00:00"/>
        <d v="2010-08-23T00:00:00"/>
        <d v="2010-08-27T00:00:00"/>
        <d v="2010-08-29T00:00:00"/>
        <d v="2010-09-11T00:00:00"/>
        <d v="2010-09-12T00:00:00"/>
        <d v="2010-09-14T00:00:00"/>
        <d v="2010-09-18T00:00:00"/>
        <d v="2010-09-20T00:00:00"/>
        <d v="2010-09-23T00:00:00"/>
        <d v="2010-10-09T00:00:00"/>
        <d v="2010-10-23T00:00:00"/>
        <d v="2010-10-27T00:00:00"/>
        <d v="2010-10-29T00:00:00"/>
        <d v="2010-10-31T00:00:00"/>
        <d v="2010-11-18T00:00:00"/>
        <d v="2010-12-18T00:00:00"/>
        <d v="2010-12-20T00:00:00"/>
        <d v="2010-12-21T00:00:00"/>
        <d v="2010-12-30T00:00:00"/>
        <d v="2010-12-31T00:00:00"/>
      </sharedItems>
    </cacheField>
    <cacheField name="Prix" numFmtId="170">
      <sharedItems containsSemiMixedTypes="0" containsString="0" containsNumber="1" containsInteger="1" minValue="1890" maxValue="4877"/>
    </cacheField>
    <cacheField name="Nombre de jours" numFmtId="1">
      <sharedItems containsSemiMixedTypes="0" containsString="0" containsNumber="1" containsInteger="1" minValue="7" maxValue="30"/>
    </cacheField>
    <cacheField name="Capacité en sièges" numFmtId="1">
      <sharedItems containsSemiMixedTypes="0" containsString="0" containsNumber="1" containsInteger="1" minValue="50" maxValue="50"/>
    </cacheField>
    <cacheField name="Sièges réservés" numFmtId="1">
      <sharedItems containsSemiMixedTypes="0" containsString="0" containsNumber="1" containsInteger="1" minValue="1" maxValue="50"/>
    </cacheField>
    <cacheField name="Sièges disponibles" numFmtId="1">
      <sharedItems containsSemiMixedTypes="0" containsString="0" containsNumber="1" containsInteger="1" minValue="0" maxValue="49"/>
    </cacheField>
    <cacheField name="Vol inclus" numFmtId="49">
      <sharedItems count="2">
        <s v="Oui"/>
        <s v="Non"/>
      </sharedItems>
    </cacheField>
    <cacheField name="Repas inclus" numFmtId="49">
      <sharedItems count="2">
        <s v="Non"/>
        <s v="Ou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">
  <r>
    <x v="0"/>
    <x v="0"/>
    <n v="3105"/>
    <n v="14"/>
    <n v="50"/>
    <n v="30"/>
    <n v="20"/>
    <x v="0"/>
    <x v="0"/>
  </r>
  <r>
    <x v="1"/>
    <x v="1"/>
    <n v="2800"/>
    <n v="10"/>
    <n v="50"/>
    <n v="39"/>
    <n v="11"/>
    <x v="0"/>
    <x v="1"/>
  </r>
  <r>
    <x v="2"/>
    <x v="2"/>
    <n v="3933"/>
    <n v="18"/>
    <n v="50"/>
    <n v="45"/>
    <n v="5"/>
    <x v="0"/>
    <x v="1"/>
  </r>
  <r>
    <x v="3"/>
    <x v="3"/>
    <n v="2590"/>
    <n v="7"/>
    <n v="50"/>
    <n v="30"/>
    <n v="20"/>
    <x v="0"/>
    <x v="1"/>
  </r>
  <r>
    <x v="4"/>
    <x v="4"/>
    <n v="4200"/>
    <n v="14"/>
    <n v="50"/>
    <n v="38"/>
    <n v="12"/>
    <x v="0"/>
    <x v="1"/>
  </r>
  <r>
    <x v="5"/>
    <x v="5"/>
    <n v="4877"/>
    <n v="14"/>
    <n v="50"/>
    <n v="42"/>
    <n v="8"/>
    <x v="1"/>
    <x v="0"/>
  </r>
  <r>
    <x v="6"/>
    <x v="6"/>
    <n v="2822"/>
    <n v="7"/>
    <n v="50"/>
    <n v="18"/>
    <n v="32"/>
    <x v="0"/>
    <x v="0"/>
  </r>
  <r>
    <x v="7"/>
    <x v="7"/>
    <n v="3400"/>
    <n v="14"/>
    <n v="50"/>
    <n v="22"/>
    <n v="28"/>
    <x v="0"/>
    <x v="0"/>
  </r>
  <r>
    <x v="8"/>
    <x v="8"/>
    <n v="2190"/>
    <n v="18"/>
    <n v="50"/>
    <n v="44"/>
    <n v="6"/>
    <x v="0"/>
    <x v="1"/>
  </r>
  <r>
    <x v="3"/>
    <x v="9"/>
    <n v="2590"/>
    <n v="7"/>
    <n v="50"/>
    <n v="32"/>
    <n v="18"/>
    <x v="0"/>
    <x v="1"/>
  </r>
  <r>
    <x v="9"/>
    <x v="10"/>
    <n v="2450"/>
    <n v="18"/>
    <n v="50"/>
    <n v="45"/>
    <n v="5"/>
    <x v="1"/>
    <x v="0"/>
  </r>
  <r>
    <x v="10"/>
    <x v="11"/>
    <n v="4870"/>
    <n v="30"/>
    <n v="50"/>
    <n v="18"/>
    <n v="32"/>
    <x v="0"/>
    <x v="1"/>
  </r>
  <r>
    <x v="11"/>
    <x v="12"/>
    <n v="2908"/>
    <n v="12"/>
    <n v="50"/>
    <n v="29"/>
    <n v="21"/>
    <x v="0"/>
    <x v="0"/>
  </r>
  <r>
    <x v="5"/>
    <x v="13"/>
    <n v="4877"/>
    <n v="14"/>
    <n v="50"/>
    <n v="20"/>
    <n v="30"/>
    <x v="1"/>
    <x v="0"/>
  </r>
  <r>
    <x v="1"/>
    <x v="14"/>
    <n v="2800"/>
    <n v="10"/>
    <n v="50"/>
    <n v="29"/>
    <n v="21"/>
    <x v="0"/>
    <x v="1"/>
  </r>
  <r>
    <x v="2"/>
    <x v="15"/>
    <n v="3933"/>
    <n v="18"/>
    <n v="50"/>
    <n v="43"/>
    <n v="7"/>
    <x v="0"/>
    <x v="1"/>
  </r>
  <r>
    <x v="12"/>
    <x v="16"/>
    <n v="2877"/>
    <n v="14"/>
    <n v="50"/>
    <n v="48"/>
    <n v="2"/>
    <x v="1"/>
    <x v="0"/>
  </r>
  <r>
    <x v="13"/>
    <x v="17"/>
    <n v="3100"/>
    <n v="14"/>
    <n v="50"/>
    <n v="38"/>
    <n v="12"/>
    <x v="0"/>
    <x v="0"/>
  </r>
  <r>
    <x v="14"/>
    <x v="18"/>
    <n v="3200"/>
    <n v="10"/>
    <n v="50"/>
    <n v="18"/>
    <n v="32"/>
    <x v="0"/>
    <x v="1"/>
  </r>
  <r>
    <x v="15"/>
    <x v="19"/>
    <n v="2103"/>
    <n v="7"/>
    <n v="50"/>
    <n v="19"/>
    <n v="31"/>
    <x v="0"/>
    <x v="1"/>
  </r>
  <r>
    <x v="16"/>
    <x v="20"/>
    <n v="2110"/>
    <n v="7"/>
    <n v="50"/>
    <n v="25"/>
    <n v="25"/>
    <x v="1"/>
    <x v="0"/>
  </r>
  <r>
    <x v="17"/>
    <x v="21"/>
    <n v="1890"/>
    <n v="10"/>
    <n v="50"/>
    <n v="41"/>
    <n v="9"/>
    <x v="1"/>
    <x v="0"/>
  </r>
  <r>
    <x v="13"/>
    <x v="22"/>
    <n v="3100"/>
    <n v="14"/>
    <n v="50"/>
    <n v="19"/>
    <n v="31"/>
    <x v="0"/>
    <x v="0"/>
  </r>
  <r>
    <x v="4"/>
    <x v="22"/>
    <n v="4200"/>
    <n v="14"/>
    <n v="50"/>
    <n v="28"/>
    <n v="22"/>
    <x v="0"/>
    <x v="1"/>
  </r>
  <r>
    <x v="18"/>
    <x v="23"/>
    <n v="3190"/>
    <n v="21"/>
    <n v="50"/>
    <n v="11"/>
    <n v="39"/>
    <x v="0"/>
    <x v="0"/>
  </r>
  <r>
    <x v="19"/>
    <x v="24"/>
    <n v="2600"/>
    <n v="10"/>
    <n v="50"/>
    <n v="21"/>
    <n v="29"/>
    <x v="0"/>
    <x v="0"/>
  </r>
  <r>
    <x v="20"/>
    <x v="25"/>
    <n v="1900"/>
    <n v="7"/>
    <n v="50"/>
    <n v="34"/>
    <n v="16"/>
    <x v="0"/>
    <x v="0"/>
  </r>
  <r>
    <x v="21"/>
    <x v="25"/>
    <n v="1970"/>
    <n v="7"/>
    <n v="50"/>
    <n v="41"/>
    <n v="9"/>
    <x v="0"/>
    <x v="1"/>
  </r>
  <r>
    <x v="22"/>
    <x v="26"/>
    <n v="2304"/>
    <n v="10"/>
    <n v="50"/>
    <n v="22"/>
    <n v="28"/>
    <x v="0"/>
    <x v="1"/>
  </r>
  <r>
    <x v="3"/>
    <x v="27"/>
    <n v="2590"/>
    <n v="7"/>
    <n v="50"/>
    <n v="15"/>
    <n v="35"/>
    <x v="0"/>
    <x v="1"/>
  </r>
  <r>
    <x v="23"/>
    <x v="28"/>
    <n v="1944"/>
    <n v="10"/>
    <n v="50"/>
    <n v="1"/>
    <n v="49"/>
    <x v="1"/>
    <x v="0"/>
  </r>
  <r>
    <x v="24"/>
    <x v="29"/>
    <n v="3100"/>
    <n v="14"/>
    <n v="50"/>
    <n v="15"/>
    <n v="35"/>
    <x v="0"/>
    <x v="1"/>
  </r>
  <r>
    <x v="0"/>
    <x v="30"/>
    <n v="3105"/>
    <n v="14"/>
    <n v="50"/>
    <n v="32"/>
    <n v="18"/>
    <x v="0"/>
    <x v="0"/>
  </r>
  <r>
    <x v="18"/>
    <x v="31"/>
    <n v="3190"/>
    <n v="21"/>
    <n v="50"/>
    <n v="11"/>
    <n v="39"/>
    <x v="0"/>
    <x v="0"/>
  </r>
  <r>
    <x v="19"/>
    <x v="32"/>
    <n v="2600"/>
    <n v="10"/>
    <n v="50"/>
    <n v="40"/>
    <n v="10"/>
    <x v="0"/>
    <x v="0"/>
  </r>
  <r>
    <x v="21"/>
    <x v="33"/>
    <n v="1970"/>
    <n v="7"/>
    <n v="50"/>
    <n v="49"/>
    <n v="1"/>
    <x v="0"/>
    <x v="1"/>
  </r>
  <r>
    <x v="25"/>
    <x v="33"/>
    <n v="2100"/>
    <n v="21"/>
    <n v="50"/>
    <n v="33"/>
    <n v="17"/>
    <x v="0"/>
    <x v="0"/>
  </r>
  <r>
    <x v="17"/>
    <x v="34"/>
    <n v="1890"/>
    <n v="10"/>
    <n v="50"/>
    <n v="11"/>
    <n v="39"/>
    <x v="1"/>
    <x v="0"/>
  </r>
  <r>
    <x v="19"/>
    <x v="35"/>
    <n v="2600"/>
    <n v="10"/>
    <n v="50"/>
    <n v="21"/>
    <n v="29"/>
    <x v="0"/>
    <x v="0"/>
  </r>
  <r>
    <x v="21"/>
    <x v="36"/>
    <n v="1970"/>
    <n v="7"/>
    <n v="50"/>
    <n v="2"/>
    <n v="48"/>
    <x v="0"/>
    <x v="1"/>
  </r>
  <r>
    <x v="2"/>
    <x v="37"/>
    <n v="3933"/>
    <n v="18"/>
    <n v="50"/>
    <n v="41"/>
    <n v="9"/>
    <x v="0"/>
    <x v="1"/>
  </r>
  <r>
    <x v="12"/>
    <x v="38"/>
    <n v="2877"/>
    <n v="14"/>
    <n v="50"/>
    <n v="19"/>
    <n v="31"/>
    <x v="1"/>
    <x v="0"/>
  </r>
  <r>
    <x v="23"/>
    <x v="39"/>
    <n v="1944"/>
    <n v="10"/>
    <n v="50"/>
    <n v="18"/>
    <n v="32"/>
    <x v="1"/>
    <x v="0"/>
  </r>
  <r>
    <x v="6"/>
    <x v="40"/>
    <n v="2822"/>
    <n v="7"/>
    <n v="50"/>
    <n v="48"/>
    <n v="2"/>
    <x v="0"/>
    <x v="0"/>
  </r>
  <r>
    <x v="2"/>
    <x v="41"/>
    <n v="3933"/>
    <n v="18"/>
    <n v="50"/>
    <n v="26"/>
    <n v="24"/>
    <x v="0"/>
    <x v="1"/>
  </r>
  <r>
    <x v="7"/>
    <x v="42"/>
    <n v="3400"/>
    <n v="14"/>
    <n v="50"/>
    <n v="19"/>
    <n v="31"/>
    <x v="0"/>
    <x v="0"/>
  </r>
  <r>
    <x v="0"/>
    <x v="43"/>
    <n v="3105"/>
    <n v="14"/>
    <n v="50"/>
    <n v="26"/>
    <n v="24"/>
    <x v="0"/>
    <x v="0"/>
  </r>
  <r>
    <x v="8"/>
    <x v="44"/>
    <n v="2190"/>
    <n v="18"/>
    <n v="50"/>
    <n v="18"/>
    <n v="32"/>
    <x v="0"/>
    <x v="1"/>
  </r>
  <r>
    <x v="15"/>
    <x v="45"/>
    <n v="2103"/>
    <n v="7"/>
    <n v="50"/>
    <n v="34"/>
    <n v="16"/>
    <x v="0"/>
    <x v="1"/>
  </r>
  <r>
    <x v="16"/>
    <x v="46"/>
    <n v="2110"/>
    <n v="7"/>
    <n v="50"/>
    <n v="27"/>
    <n v="23"/>
    <x v="1"/>
    <x v="0"/>
  </r>
  <r>
    <x v="13"/>
    <x v="47"/>
    <n v="3100"/>
    <n v="14"/>
    <n v="50"/>
    <n v="31"/>
    <n v="19"/>
    <x v="0"/>
    <x v="0"/>
  </r>
  <r>
    <x v="9"/>
    <x v="48"/>
    <n v="2450"/>
    <n v="18"/>
    <n v="50"/>
    <n v="44"/>
    <n v="6"/>
    <x v="1"/>
    <x v="0"/>
  </r>
  <r>
    <x v="10"/>
    <x v="49"/>
    <n v="4870"/>
    <n v="30"/>
    <n v="50"/>
    <n v="36"/>
    <n v="14"/>
    <x v="0"/>
    <x v="1"/>
  </r>
  <r>
    <x v="4"/>
    <x v="50"/>
    <n v="4200"/>
    <n v="14"/>
    <n v="50"/>
    <n v="28"/>
    <n v="22"/>
    <x v="0"/>
    <x v="1"/>
  </r>
  <r>
    <x v="20"/>
    <x v="51"/>
    <n v="1900"/>
    <n v="7"/>
    <n v="50"/>
    <n v="18"/>
    <n v="32"/>
    <x v="0"/>
    <x v="0"/>
  </r>
  <r>
    <x v="11"/>
    <x v="51"/>
    <n v="2908"/>
    <n v="12"/>
    <n v="50"/>
    <n v="22"/>
    <n v="28"/>
    <x v="0"/>
    <x v="0"/>
  </r>
  <r>
    <x v="14"/>
    <x v="52"/>
    <n v="3200"/>
    <n v="10"/>
    <n v="50"/>
    <n v="46"/>
    <n v="4"/>
    <x v="0"/>
    <x v="1"/>
  </r>
  <r>
    <x v="22"/>
    <x v="53"/>
    <n v="2304"/>
    <n v="10"/>
    <n v="50"/>
    <n v="30"/>
    <n v="20"/>
    <x v="0"/>
    <x v="1"/>
  </r>
  <r>
    <x v="24"/>
    <x v="54"/>
    <n v="3100"/>
    <n v="14"/>
    <n v="50"/>
    <n v="11"/>
    <n v="39"/>
    <x v="0"/>
    <x v="1"/>
  </r>
  <r>
    <x v="0"/>
    <x v="55"/>
    <n v="3105"/>
    <n v="14"/>
    <n v="50"/>
    <n v="50"/>
    <n v="0"/>
    <x v="0"/>
    <x v="0"/>
  </r>
  <r>
    <x v="2"/>
    <x v="56"/>
    <n v="3933"/>
    <n v="18"/>
    <n v="50"/>
    <n v="31"/>
    <n v="19"/>
    <x v="0"/>
    <x v="1"/>
  </r>
  <r>
    <x v="25"/>
    <x v="57"/>
    <n v="2100"/>
    <n v="21"/>
    <n v="50"/>
    <n v="44"/>
    <n v="6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4:C45" firstHeaderRow="1" firstDataRow="2" firstDataCol="1" rowPageCount="2" colPageCount="1"/>
  <pivotFields count="9">
    <pivotField axis="axisRow" showAll="0" minSubtotal="1">
      <items count="27">
        <item x="12"/>
        <item x="22"/>
        <item x="24"/>
        <item x="13"/>
        <item x="9"/>
        <item x="18"/>
        <item x="5"/>
        <item x="6"/>
        <item x="23"/>
        <item x="16"/>
        <item x="11"/>
        <item x="3"/>
        <item x="10"/>
        <item x="2"/>
        <item x="19"/>
        <item x="25"/>
        <item x="21"/>
        <item x="1"/>
        <item x="20"/>
        <item x="15"/>
        <item x="17"/>
        <item x="0"/>
        <item x="7"/>
        <item x="4"/>
        <item x="14"/>
        <item x="8"/>
        <item t="min"/>
      </items>
    </pivotField>
    <pivotField axis="axisRow" numFmtId="14" showAl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numFmtId="170" showAll="0"/>
    <pivotField numFmtId="1" showAll="0"/>
    <pivotField dataField="1" numFmtId="1" showAll="0"/>
    <pivotField dataField="1" numFmtId="1" showAll="0"/>
    <pivotField numFmtId="1" showAll="0"/>
    <pivotField axis="axisPage" showAll="0">
      <items count="3">
        <item x="1"/>
        <item x="0"/>
        <item t="default"/>
      </items>
    </pivotField>
    <pivotField axis="axisPage" showAll="0">
      <items count="3">
        <item x="0"/>
        <item x="1"/>
        <item t="default"/>
      </items>
    </pivotField>
  </pivotFields>
  <rowFields count="2">
    <field x="0"/>
    <field x="1"/>
  </rowFields>
  <rowItems count="40">
    <i>
      <x v="1"/>
    </i>
    <i r="1">
      <x v="26"/>
    </i>
    <i r="1">
      <x v="53"/>
    </i>
    <i>
      <x v="2"/>
    </i>
    <i r="1">
      <x v="29"/>
    </i>
    <i r="1">
      <x v="54"/>
    </i>
    <i>
      <x v="11"/>
    </i>
    <i r="1">
      <x v="3"/>
    </i>
    <i r="1">
      <x v="9"/>
    </i>
    <i r="1">
      <x v="27"/>
    </i>
    <i>
      <x v="12"/>
    </i>
    <i r="1">
      <x v="11"/>
    </i>
    <i r="1">
      <x v="49"/>
    </i>
    <i>
      <x v="13"/>
    </i>
    <i r="1">
      <x v="2"/>
    </i>
    <i r="1">
      <x v="15"/>
    </i>
    <i r="1">
      <x v="37"/>
    </i>
    <i r="1">
      <x v="41"/>
    </i>
    <i r="1">
      <x v="56"/>
    </i>
    <i>
      <x v="16"/>
    </i>
    <i r="1">
      <x v="25"/>
    </i>
    <i r="1">
      <x v="33"/>
    </i>
    <i r="1">
      <x v="36"/>
    </i>
    <i>
      <x v="17"/>
    </i>
    <i r="1">
      <x v="1"/>
    </i>
    <i r="1">
      <x v="14"/>
    </i>
    <i>
      <x v="19"/>
    </i>
    <i r="1">
      <x v="19"/>
    </i>
    <i r="1">
      <x v="45"/>
    </i>
    <i>
      <x v="23"/>
    </i>
    <i r="1">
      <x v="4"/>
    </i>
    <i r="1">
      <x v="22"/>
    </i>
    <i r="1">
      <x v="50"/>
    </i>
    <i>
      <x v="24"/>
    </i>
    <i r="1">
      <x v="18"/>
    </i>
    <i r="1">
      <x v="52"/>
    </i>
    <i>
      <x v="25"/>
    </i>
    <i r="1">
      <x v="8"/>
    </i>
    <i r="1">
      <x v="44"/>
    </i>
    <i t="grand">
      <x/>
    </i>
  </rowItems>
  <colFields count="1">
    <field x="-2"/>
  </colFields>
  <colItems count="2">
    <i>
      <x/>
    </i>
    <i i="1">
      <x v="1"/>
    </i>
  </colItems>
  <pageFields count="2">
    <pageField fld="7" item="1" hier="-1"/>
    <pageField fld="8" item="1" hier="-1"/>
  </pageFields>
  <dataFields count="2">
    <dataField name="Somme de Capacité en sièges" fld="4" baseField="0" baseItem="0"/>
    <dataField name="Somme de Sièges réservés" fld="5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Tableau3" displayName="Tableau3" ref="A1:J64" totalsRowCount="1">
  <autoFilter ref="A1:J63">
    <filterColumn colId="2">
      <filters>
        <dateGroupItem year="2010" month="1" dateTimeGrouping="month"/>
        <dateGroupItem year="2010" month="2" dateTimeGrouping="month"/>
        <dateGroupItem year="2010" month="3" dateTimeGrouping="month"/>
      </filters>
    </filterColumn>
    <filterColumn colId="3">
      <customFilters>
        <customFilter operator="greaterThan" val="3000"/>
      </customFilters>
    </filterColumn>
  </autoFilter>
  <sortState ref="A2:J63">
    <sortCondition ref="B1:B63"/>
  </sortState>
  <tableColumns count="10">
    <tableColumn id="1" name="Code voyage" totalsRowLabel="Total"/>
    <tableColumn id="2" name="Voyage"/>
    <tableColumn id="3" name="Date départ" totalsRowFunction="count" dataDxfId="25"/>
    <tableColumn id="4" name="Prix" totalsRowFunction="average" dataDxfId="24" totalsRowDxfId="22" dataCellStyle="Monétaire"/>
    <tableColumn id="5" name="Nombre de jours" totalsRowFunction="average" totalsRowDxfId="19"/>
    <tableColumn id="6" name="Capacité en sièges" totalsRowFunction="average"/>
    <tableColumn id="7" name="Sièges réservés" totalsRowFunction="average" totalsRowDxfId="20"/>
    <tableColumn id="8" name="Sièges disponibles"/>
    <tableColumn id="9" name="Vol inclus"/>
    <tableColumn id="10" name="Repas inclus" totalsRowFunction="count"/>
  </tableColumns>
  <tableStyleInfo name="TableStyleMedium16" showFirstColumn="1" showLastColumn="0" showRowStripes="0" showColumnStripes="0"/>
</table>
</file>

<file path=xl/tables/table2.xml><?xml version="1.0" encoding="utf-8"?>
<table xmlns="http://schemas.openxmlformats.org/spreadsheetml/2006/main" id="4" name="Tableau1" displayName="Tableau1" ref="A1:I63" dataDxfId="0">
  <autoFilter ref="A1:I63"/>
  <tableColumns count="9">
    <tableColumn id="1" name="Voyage" totalsRowLabel="Total" dataDxfId="17" totalsRowDxfId="18"/>
    <tableColumn id="2" name="Date départ" dataDxfId="15" totalsRowDxfId="16"/>
    <tableColumn id="10" name="Prix" dataDxfId="13" totalsRowDxfId="14"/>
    <tableColumn id="3" name="Nombre de jours" totalsRowFunction="average" dataDxfId="11" totalsRowDxfId="12"/>
    <tableColumn id="4" name="Capacité en sièges" dataDxfId="9" totalsRowDxfId="10"/>
    <tableColumn id="5" name="Sièges réservés" dataDxfId="7" totalsRowDxfId="8"/>
    <tableColumn id="9" name="Sièges disponibles" dataDxfId="5" totalsRowDxfId="6">
      <calculatedColumnFormula>[Capacité en sièges]-[Sièges réservés]</calculatedColumnFormula>
    </tableColumn>
    <tableColumn id="7" name="Vol inclus" dataDxfId="3" totalsRowDxfId="4"/>
    <tableColumn id="8" name="Repas inclus" dataDxfId="1" totalsRowDxfId="2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B6" sqref="B6"/>
    </sheetView>
  </sheetViews>
  <sheetFormatPr baseColWidth="10" defaultRowHeight="15"/>
  <sheetData>
    <row r="1" spans="1:5">
      <c r="A1" t="s">
        <v>12</v>
      </c>
    </row>
    <row r="2" spans="1:5">
      <c r="A2" t="s">
        <v>16</v>
      </c>
    </row>
    <row r="4" spans="1:5">
      <c r="A4" t="s">
        <v>14</v>
      </c>
      <c r="B4">
        <v>6.4000000000000001E-2</v>
      </c>
    </row>
    <row r="5" spans="1:5">
      <c r="A5" t="s">
        <v>15</v>
      </c>
      <c r="B5">
        <v>7.2999999999999995E-2</v>
      </c>
    </row>
    <row r="6" spans="1:5">
      <c r="A6" t="s">
        <v>13</v>
      </c>
    </row>
    <row r="8" spans="1:5">
      <c r="B8" t="s">
        <v>20</v>
      </c>
      <c r="C8" t="s">
        <v>0</v>
      </c>
      <c r="D8" t="s">
        <v>1</v>
      </c>
      <c r="E8" t="s">
        <v>2</v>
      </c>
    </row>
    <row r="9" spans="1:5">
      <c r="A9" t="s">
        <v>4</v>
      </c>
      <c r="B9">
        <v>100</v>
      </c>
      <c r="C9">
        <v>12</v>
      </c>
      <c r="D9">
        <v>14</v>
      </c>
      <c r="E9">
        <v>16</v>
      </c>
    </row>
    <row r="10" spans="1:5">
      <c r="A10" t="s">
        <v>5</v>
      </c>
      <c r="B10">
        <v>20.43</v>
      </c>
      <c r="C10">
        <v>7</v>
      </c>
      <c r="D10">
        <v>7</v>
      </c>
      <c r="E10">
        <v>7</v>
      </c>
    </row>
    <row r="11" spans="1:5">
      <c r="A11" t="s">
        <v>6</v>
      </c>
      <c r="B11">
        <v>200</v>
      </c>
      <c r="C11">
        <v>22</v>
      </c>
      <c r="D11">
        <v>24</v>
      </c>
      <c r="E11">
        <v>24</v>
      </c>
    </row>
    <row r="12" spans="1:5">
      <c r="A12" t="s">
        <v>7</v>
      </c>
      <c r="B12">
        <v>132</v>
      </c>
      <c r="C12">
        <v>9</v>
      </c>
      <c r="D12">
        <v>10</v>
      </c>
      <c r="E12">
        <v>11</v>
      </c>
    </row>
    <row r="13" spans="1:5">
      <c r="A13" t="s">
        <v>8</v>
      </c>
      <c r="B13">
        <v>120.12</v>
      </c>
      <c r="C13">
        <v>5</v>
      </c>
      <c r="D13">
        <v>6</v>
      </c>
      <c r="E13">
        <v>7</v>
      </c>
    </row>
    <row r="14" spans="1:5">
      <c r="A14" t="s">
        <v>9</v>
      </c>
      <c r="B14">
        <v>200</v>
      </c>
      <c r="C14">
        <v>6</v>
      </c>
      <c r="D14">
        <v>7</v>
      </c>
      <c r="E14">
        <v>8</v>
      </c>
    </row>
    <row r="15" spans="1:5">
      <c r="A15" t="s">
        <v>10</v>
      </c>
      <c r="B15">
        <v>10.55</v>
      </c>
      <c r="C15">
        <v>5</v>
      </c>
      <c r="D15">
        <v>4</v>
      </c>
      <c r="E15">
        <v>5</v>
      </c>
    </row>
    <row r="16" spans="1:5">
      <c r="A16" t="s">
        <v>11</v>
      </c>
      <c r="B16">
        <v>10</v>
      </c>
      <c r="C16">
        <v>8</v>
      </c>
      <c r="D16">
        <v>10</v>
      </c>
      <c r="E16">
        <v>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C6" sqref="C6"/>
    </sheetView>
  </sheetViews>
  <sheetFormatPr baseColWidth="10" defaultRowHeight="15"/>
  <cols>
    <col min="1" max="1" width="31.7109375" customWidth="1"/>
    <col min="2" max="2" width="27.5703125" customWidth="1"/>
    <col min="3" max="3" width="24.85546875" customWidth="1"/>
    <col min="4" max="4" width="27.5703125" bestFit="1" customWidth="1"/>
  </cols>
  <sheetData>
    <row r="1" spans="1:3">
      <c r="A1" s="39" t="s">
        <v>58</v>
      </c>
      <c r="B1" t="s">
        <v>62</v>
      </c>
    </row>
    <row r="2" spans="1:3">
      <c r="A2" s="39" t="s">
        <v>59</v>
      </c>
      <c r="B2" t="s">
        <v>62</v>
      </c>
    </row>
    <row r="4" spans="1:3">
      <c r="B4" s="39" t="s">
        <v>162</v>
      </c>
    </row>
    <row r="5" spans="1:3">
      <c r="A5" s="39" t="s">
        <v>160</v>
      </c>
      <c r="B5" t="s">
        <v>164</v>
      </c>
      <c r="C5" t="s">
        <v>163</v>
      </c>
    </row>
    <row r="6" spans="1:3">
      <c r="A6" s="15" t="s">
        <v>113</v>
      </c>
      <c r="B6" s="41">
        <v>50</v>
      </c>
      <c r="C6" s="41">
        <v>22</v>
      </c>
    </row>
    <row r="7" spans="1:3">
      <c r="A7" s="40">
        <v>40347</v>
      </c>
      <c r="B7" s="41">
        <v>50</v>
      </c>
      <c r="C7" s="41">
        <v>22</v>
      </c>
    </row>
    <row r="8" spans="1:3">
      <c r="A8" s="40">
        <v>40530</v>
      </c>
      <c r="B8" s="41">
        <v>50</v>
      </c>
      <c r="C8" s="41">
        <v>30</v>
      </c>
    </row>
    <row r="9" spans="1:3">
      <c r="A9" s="15" t="s">
        <v>118</v>
      </c>
      <c r="B9" s="41">
        <v>50</v>
      </c>
      <c r="C9" s="41">
        <v>11</v>
      </c>
    </row>
    <row r="10" spans="1:3">
      <c r="A10" s="40">
        <v>40361</v>
      </c>
      <c r="B10" s="41">
        <v>50</v>
      </c>
      <c r="C10" s="41">
        <v>15</v>
      </c>
    </row>
    <row r="11" spans="1:3">
      <c r="A11" s="40">
        <v>40532</v>
      </c>
      <c r="B11" s="41">
        <v>50</v>
      </c>
      <c r="C11" s="41">
        <v>11</v>
      </c>
    </row>
    <row r="12" spans="1:3">
      <c r="A12" s="15" t="s">
        <v>69</v>
      </c>
      <c r="B12" s="41">
        <v>50</v>
      </c>
      <c r="C12" s="41">
        <v>15</v>
      </c>
    </row>
    <row r="13" spans="1:3">
      <c r="A13" s="40">
        <v>40208</v>
      </c>
      <c r="B13" s="41">
        <v>50</v>
      </c>
      <c r="C13" s="41">
        <v>30</v>
      </c>
    </row>
    <row r="14" spans="1:3">
      <c r="A14" s="40">
        <v>40257</v>
      </c>
      <c r="B14" s="41">
        <v>50</v>
      </c>
      <c r="C14" s="41">
        <v>32</v>
      </c>
    </row>
    <row r="15" spans="1:3">
      <c r="A15" s="40">
        <v>40349</v>
      </c>
      <c r="B15" s="41">
        <v>50</v>
      </c>
      <c r="C15" s="41">
        <v>15</v>
      </c>
    </row>
    <row r="16" spans="1:3">
      <c r="A16" s="15" t="s">
        <v>84</v>
      </c>
      <c r="B16" s="41">
        <v>50</v>
      </c>
      <c r="C16" s="41">
        <v>18</v>
      </c>
    </row>
    <row r="17" spans="1:3">
      <c r="A17" s="40">
        <v>40275</v>
      </c>
      <c r="B17" s="41">
        <v>50</v>
      </c>
      <c r="C17" s="41">
        <v>18</v>
      </c>
    </row>
    <row r="18" spans="1:3">
      <c r="A18" s="40">
        <v>40478</v>
      </c>
      <c r="B18" s="41">
        <v>50</v>
      </c>
      <c r="C18" s="41">
        <v>36</v>
      </c>
    </row>
    <row r="19" spans="1:3">
      <c r="A19" s="15" t="s">
        <v>67</v>
      </c>
      <c r="B19" s="41">
        <v>50</v>
      </c>
      <c r="C19" s="41">
        <v>26</v>
      </c>
    </row>
    <row r="20" spans="1:3">
      <c r="A20" s="40">
        <v>40198</v>
      </c>
      <c r="B20" s="41">
        <v>50</v>
      </c>
      <c r="C20" s="41">
        <v>45</v>
      </c>
    </row>
    <row r="21" spans="1:3">
      <c r="A21" s="40">
        <v>40288</v>
      </c>
      <c r="B21" s="41">
        <v>50</v>
      </c>
      <c r="C21" s="41">
        <v>43</v>
      </c>
    </row>
    <row r="22" spans="1:3">
      <c r="A22" s="40">
        <v>40410</v>
      </c>
      <c r="B22" s="41">
        <v>50</v>
      </c>
      <c r="C22" s="41">
        <v>41</v>
      </c>
    </row>
    <row r="23" spans="1:3">
      <c r="A23" s="40">
        <v>40432</v>
      </c>
      <c r="B23" s="41">
        <v>50</v>
      </c>
      <c r="C23" s="41">
        <v>26</v>
      </c>
    </row>
    <row r="24" spans="1:3">
      <c r="A24" s="40">
        <v>40542</v>
      </c>
      <c r="B24" s="41">
        <v>50</v>
      </c>
      <c r="C24" s="41">
        <v>31</v>
      </c>
    </row>
    <row r="25" spans="1:3">
      <c r="A25" s="15" t="s">
        <v>111</v>
      </c>
      <c r="B25" s="41">
        <v>50</v>
      </c>
      <c r="C25" s="41">
        <v>2</v>
      </c>
    </row>
    <row r="26" spans="1:3">
      <c r="A26" s="40">
        <v>40341</v>
      </c>
      <c r="B26" s="41">
        <v>50</v>
      </c>
      <c r="C26" s="41">
        <v>41</v>
      </c>
    </row>
    <row r="27" spans="1:3">
      <c r="A27" s="40">
        <v>40371</v>
      </c>
      <c r="B27" s="41">
        <v>50</v>
      </c>
      <c r="C27" s="41">
        <v>49</v>
      </c>
    </row>
    <row r="28" spans="1:3">
      <c r="A28" s="40">
        <v>40402</v>
      </c>
      <c r="B28" s="41">
        <v>50</v>
      </c>
      <c r="C28" s="41">
        <v>2</v>
      </c>
    </row>
    <row r="29" spans="1:3">
      <c r="A29" s="15" t="s">
        <v>65</v>
      </c>
      <c r="B29" s="41">
        <v>50</v>
      </c>
      <c r="C29" s="41">
        <v>29</v>
      </c>
    </row>
    <row r="30" spans="1:3">
      <c r="A30" s="40">
        <v>40196</v>
      </c>
      <c r="B30" s="41">
        <v>50</v>
      </c>
      <c r="C30" s="41">
        <v>39</v>
      </c>
    </row>
    <row r="31" spans="1:3">
      <c r="A31" s="40">
        <v>40286</v>
      </c>
      <c r="B31" s="41">
        <v>50</v>
      </c>
      <c r="C31" s="41">
        <v>29</v>
      </c>
    </row>
    <row r="32" spans="1:3">
      <c r="A32" s="15" t="s">
        <v>97</v>
      </c>
      <c r="B32" s="41">
        <v>50</v>
      </c>
      <c r="C32" s="41">
        <v>19</v>
      </c>
    </row>
    <row r="33" spans="1:3">
      <c r="A33" s="40">
        <v>40318</v>
      </c>
      <c r="B33" s="41">
        <v>50</v>
      </c>
      <c r="C33" s="41">
        <v>19</v>
      </c>
    </row>
    <row r="34" spans="1:3">
      <c r="A34" s="40">
        <v>40441</v>
      </c>
      <c r="B34" s="41">
        <v>50</v>
      </c>
      <c r="C34" s="41">
        <v>34</v>
      </c>
    </row>
    <row r="35" spans="1:3">
      <c r="A35" s="15" t="s">
        <v>71</v>
      </c>
      <c r="B35" s="41">
        <v>50</v>
      </c>
      <c r="C35" s="41">
        <v>28</v>
      </c>
    </row>
    <row r="36" spans="1:3">
      <c r="A36" s="40">
        <v>40209</v>
      </c>
      <c r="B36" s="41">
        <v>50</v>
      </c>
      <c r="C36" s="41">
        <v>38</v>
      </c>
    </row>
    <row r="37" spans="1:3">
      <c r="A37" s="40">
        <v>40338</v>
      </c>
      <c r="B37" s="41">
        <v>50</v>
      </c>
      <c r="C37" s="41">
        <v>28</v>
      </c>
    </row>
    <row r="38" spans="1:3">
      <c r="A38" s="40">
        <v>40480</v>
      </c>
      <c r="B38" s="41">
        <v>50</v>
      </c>
      <c r="C38" s="41">
        <v>28</v>
      </c>
    </row>
    <row r="39" spans="1:3">
      <c r="A39" s="15" t="s">
        <v>95</v>
      </c>
      <c r="B39" s="41">
        <v>50</v>
      </c>
      <c r="C39" s="41">
        <v>18</v>
      </c>
    </row>
    <row r="40" spans="1:3">
      <c r="A40" s="40">
        <v>40316</v>
      </c>
      <c r="B40" s="41">
        <v>50</v>
      </c>
      <c r="C40" s="41">
        <v>18</v>
      </c>
    </row>
    <row r="41" spans="1:3">
      <c r="A41" s="40">
        <v>40500</v>
      </c>
      <c r="B41" s="41">
        <v>50</v>
      </c>
      <c r="C41" s="41">
        <v>46</v>
      </c>
    </row>
    <row r="42" spans="1:3">
      <c r="A42" s="15" t="s">
        <v>79</v>
      </c>
      <c r="B42" s="41">
        <v>50</v>
      </c>
      <c r="C42" s="41">
        <v>18</v>
      </c>
    </row>
    <row r="43" spans="1:3">
      <c r="A43" s="40">
        <v>40255</v>
      </c>
      <c r="B43" s="41">
        <v>50</v>
      </c>
      <c r="C43" s="41">
        <v>44</v>
      </c>
    </row>
    <row r="44" spans="1:3">
      <c r="A44" s="40">
        <v>40439</v>
      </c>
      <c r="B44" s="41">
        <v>50</v>
      </c>
      <c r="C44" s="41">
        <v>18</v>
      </c>
    </row>
    <row r="45" spans="1:3">
      <c r="A45" s="15" t="s">
        <v>161</v>
      </c>
      <c r="B45" s="41">
        <v>1400</v>
      </c>
      <c r="C45" s="41">
        <v>828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H17" sqref="H17"/>
    </sheetView>
  </sheetViews>
  <sheetFormatPr baseColWidth="10" defaultRowHeight="15"/>
  <cols>
    <col min="3" max="3" width="4.7109375" bestFit="1" customWidth="1"/>
    <col min="4" max="4" width="4.5703125" bestFit="1" customWidth="1"/>
    <col min="5" max="5" width="5.28515625" bestFit="1" customWidth="1"/>
    <col min="6" max="6" width="8.85546875" bestFit="1" customWidth="1"/>
    <col min="7" max="8" width="12" bestFit="1" customWidth="1"/>
  </cols>
  <sheetData>
    <row r="1" spans="1:8" ht="21">
      <c r="A1" s="8" t="s">
        <v>12</v>
      </c>
      <c r="B1" s="8"/>
      <c r="C1" s="8"/>
      <c r="D1" s="8"/>
      <c r="E1" s="8"/>
      <c r="F1" s="8"/>
      <c r="G1" s="8"/>
      <c r="H1" s="8"/>
    </row>
    <row r="2" spans="1:8">
      <c r="A2" s="9" t="s">
        <v>16</v>
      </c>
      <c r="B2" s="9"/>
      <c r="C2" s="9"/>
      <c r="D2" s="9"/>
      <c r="E2" s="9"/>
      <c r="F2" s="9"/>
      <c r="G2" s="9"/>
      <c r="H2" s="9"/>
    </row>
    <row r="4" spans="1:8">
      <c r="A4" s="5" t="s">
        <v>14</v>
      </c>
      <c r="B4" s="2">
        <v>6.4000000000000001E-2</v>
      </c>
    </row>
    <row r="5" spans="1:8">
      <c r="A5" s="5" t="s">
        <v>15</v>
      </c>
      <c r="B5" s="2">
        <v>7.2999999999999995E-2</v>
      </c>
    </row>
    <row r="6" spans="1:8">
      <c r="A6" s="5" t="s">
        <v>13</v>
      </c>
      <c r="B6" s="6">
        <f>B4+B5</f>
        <v>0.13700000000000001</v>
      </c>
    </row>
    <row r="8" spans="1:8">
      <c r="A8" s="5"/>
      <c r="B8" s="13" t="s">
        <v>20</v>
      </c>
      <c r="C8" s="13" t="s">
        <v>0</v>
      </c>
      <c r="D8" s="13" t="s">
        <v>1</v>
      </c>
      <c r="E8" s="13" t="s">
        <v>2</v>
      </c>
      <c r="F8" s="13" t="s">
        <v>17</v>
      </c>
      <c r="G8" s="13" t="s">
        <v>18</v>
      </c>
      <c r="H8" s="11" t="s">
        <v>19</v>
      </c>
    </row>
    <row r="9" spans="1:8">
      <c r="A9" s="5" t="s">
        <v>4</v>
      </c>
      <c r="B9" s="3">
        <v>100</v>
      </c>
      <c r="C9">
        <v>12</v>
      </c>
      <c r="D9">
        <v>14</v>
      </c>
      <c r="E9">
        <v>16</v>
      </c>
      <c r="F9">
        <f>SUM(C9:E9)</f>
        <v>42</v>
      </c>
      <c r="G9" s="3">
        <f>B9*F9</f>
        <v>4200</v>
      </c>
      <c r="H9" s="10">
        <f>G9+(G9*B$6)</f>
        <v>4775.3999999999996</v>
      </c>
    </row>
    <row r="10" spans="1:8">
      <c r="A10" s="5" t="s">
        <v>5</v>
      </c>
      <c r="B10" s="3">
        <v>20.43</v>
      </c>
      <c r="C10">
        <v>7</v>
      </c>
      <c r="D10">
        <v>7</v>
      </c>
      <c r="E10">
        <v>7</v>
      </c>
      <c r="F10">
        <f t="shared" ref="F10:F16" si="0">SUM(C10:E10)</f>
        <v>21</v>
      </c>
      <c r="G10" s="3">
        <f t="shared" ref="G10:G16" si="1">B10*F10</f>
        <v>429.03</v>
      </c>
      <c r="H10" s="10">
        <f t="shared" ref="H10:H16" si="2">G10+(G10*B$6)</f>
        <v>487.80710999999997</v>
      </c>
    </row>
    <row r="11" spans="1:8">
      <c r="A11" s="5" t="s">
        <v>6</v>
      </c>
      <c r="B11" s="3">
        <v>200</v>
      </c>
      <c r="C11">
        <v>22</v>
      </c>
      <c r="D11">
        <v>24</v>
      </c>
      <c r="E11">
        <v>24</v>
      </c>
      <c r="F11">
        <f t="shared" si="0"/>
        <v>70</v>
      </c>
      <c r="G11" s="3">
        <f t="shared" si="1"/>
        <v>14000</v>
      </c>
      <c r="H11" s="10">
        <f t="shared" si="2"/>
        <v>15918</v>
      </c>
    </row>
    <row r="12" spans="1:8">
      <c r="A12" s="5" t="s">
        <v>7</v>
      </c>
      <c r="B12" s="3">
        <v>132</v>
      </c>
      <c r="C12">
        <v>9</v>
      </c>
      <c r="D12">
        <v>10</v>
      </c>
      <c r="E12">
        <v>11</v>
      </c>
      <c r="F12">
        <f t="shared" si="0"/>
        <v>30</v>
      </c>
      <c r="G12" s="3">
        <f t="shared" si="1"/>
        <v>3960</v>
      </c>
      <c r="H12" s="10">
        <f t="shared" si="2"/>
        <v>4502.5200000000004</v>
      </c>
    </row>
    <row r="13" spans="1:8">
      <c r="A13" s="5" t="s">
        <v>8</v>
      </c>
      <c r="B13" s="3">
        <v>120.12</v>
      </c>
      <c r="C13">
        <v>5</v>
      </c>
      <c r="D13">
        <v>6</v>
      </c>
      <c r="E13">
        <v>7</v>
      </c>
      <c r="F13">
        <f t="shared" si="0"/>
        <v>18</v>
      </c>
      <c r="G13" s="3">
        <f t="shared" si="1"/>
        <v>2162.16</v>
      </c>
      <c r="H13" s="10">
        <f t="shared" si="2"/>
        <v>2458.37592</v>
      </c>
    </row>
    <row r="14" spans="1:8">
      <c r="A14" s="5" t="s">
        <v>9</v>
      </c>
      <c r="B14" s="3">
        <v>200</v>
      </c>
      <c r="C14">
        <v>6</v>
      </c>
      <c r="D14">
        <v>7</v>
      </c>
      <c r="E14">
        <v>8</v>
      </c>
      <c r="F14">
        <f t="shared" si="0"/>
        <v>21</v>
      </c>
      <c r="G14" s="3">
        <f t="shared" si="1"/>
        <v>4200</v>
      </c>
      <c r="H14" s="10">
        <f t="shared" si="2"/>
        <v>4775.3999999999996</v>
      </c>
    </row>
    <row r="15" spans="1:8">
      <c r="A15" s="5" t="s">
        <v>10</v>
      </c>
      <c r="B15" s="3">
        <v>10.55</v>
      </c>
      <c r="C15">
        <v>5</v>
      </c>
      <c r="D15">
        <v>4</v>
      </c>
      <c r="E15">
        <v>5</v>
      </c>
      <c r="F15">
        <f t="shared" si="0"/>
        <v>14</v>
      </c>
      <c r="G15" s="3">
        <f t="shared" si="1"/>
        <v>147.70000000000002</v>
      </c>
      <c r="H15" s="10">
        <f t="shared" si="2"/>
        <v>167.93490000000003</v>
      </c>
    </row>
    <row r="16" spans="1:8">
      <c r="A16" s="5" t="s">
        <v>11</v>
      </c>
      <c r="B16" s="3">
        <v>10</v>
      </c>
      <c r="C16">
        <v>8</v>
      </c>
      <c r="D16">
        <v>10</v>
      </c>
      <c r="E16">
        <v>12</v>
      </c>
      <c r="F16">
        <f t="shared" si="0"/>
        <v>30</v>
      </c>
      <c r="G16" s="3">
        <f t="shared" si="1"/>
        <v>300</v>
      </c>
      <c r="H16" s="10">
        <f t="shared" si="2"/>
        <v>341.1</v>
      </c>
    </row>
    <row r="17" spans="1:8">
      <c r="A17" s="12" t="s">
        <v>17</v>
      </c>
      <c r="B17" s="12"/>
      <c r="C17" s="4">
        <f>SUM(C9:C16)</f>
        <v>74</v>
      </c>
      <c r="D17" s="4">
        <f t="shared" ref="D17:H17" si="3">SUM(D9:D16)</f>
        <v>82</v>
      </c>
      <c r="E17" s="4">
        <f t="shared" si="3"/>
        <v>90</v>
      </c>
      <c r="F17" s="4">
        <f t="shared" si="3"/>
        <v>246</v>
      </c>
      <c r="G17" s="10">
        <f t="shared" si="3"/>
        <v>29398.89</v>
      </c>
      <c r="H17" s="14">
        <f t="shared" si="3"/>
        <v>33426.537929999999</v>
      </c>
    </row>
  </sheetData>
  <mergeCells count="3">
    <mergeCell ref="A1:H1"/>
    <mergeCell ref="A2:H2"/>
    <mergeCell ref="A17:B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G5" sqref="G5"/>
    </sheetView>
  </sheetViews>
  <sheetFormatPr baseColWidth="10" defaultRowHeight="15"/>
  <cols>
    <col min="1" max="1" width="2.85546875" bestFit="1" customWidth="1"/>
    <col min="2" max="2" width="11.28515625" bestFit="1" customWidth="1"/>
    <col min="3" max="3" width="5.28515625" bestFit="1" customWidth="1"/>
  </cols>
  <sheetData>
    <row r="1" spans="1:8">
      <c r="A1" s="1" t="s">
        <v>21</v>
      </c>
      <c r="B1" s="1" t="s">
        <v>22</v>
      </c>
      <c r="C1" s="1" t="s">
        <v>23</v>
      </c>
      <c r="D1" s="1"/>
      <c r="E1" s="1" t="s">
        <v>34</v>
      </c>
      <c r="F1" s="1" t="s">
        <v>35</v>
      </c>
      <c r="G1" s="1" t="s">
        <v>36</v>
      </c>
      <c r="H1" s="1" t="s">
        <v>37</v>
      </c>
    </row>
    <row r="2" spans="1:8">
      <c r="A2">
        <v>1</v>
      </c>
      <c r="B2" t="s">
        <v>38</v>
      </c>
      <c r="C2" t="s">
        <v>24</v>
      </c>
    </row>
    <row r="3" spans="1:8">
      <c r="A3">
        <v>2</v>
      </c>
      <c r="B3" t="s">
        <v>39</v>
      </c>
      <c r="C3" t="s">
        <v>25</v>
      </c>
    </row>
    <row r="4" spans="1:8">
      <c r="A4">
        <v>3</v>
      </c>
      <c r="B4" t="s">
        <v>41</v>
      </c>
      <c r="C4" t="s">
        <v>26</v>
      </c>
    </row>
    <row r="5" spans="1:8">
      <c r="A5">
        <v>4</v>
      </c>
      <c r="B5" t="s">
        <v>40</v>
      </c>
      <c r="C5" t="s">
        <v>27</v>
      </c>
    </row>
    <row r="6" spans="1:8">
      <c r="A6">
        <v>5</v>
      </c>
      <c r="B6" t="s">
        <v>42</v>
      </c>
      <c r="C6" t="s">
        <v>28</v>
      </c>
    </row>
    <row r="7" spans="1:8">
      <c r="A7">
        <v>6</v>
      </c>
      <c r="B7" t="s">
        <v>43</v>
      </c>
      <c r="C7" t="s">
        <v>29</v>
      </c>
    </row>
    <row r="8" spans="1:8">
      <c r="A8">
        <v>7</v>
      </c>
      <c r="B8" s="15" t="s">
        <v>44</v>
      </c>
      <c r="C8" t="s">
        <v>30</v>
      </c>
    </row>
    <row r="9" spans="1:8">
      <c r="A9">
        <v>8</v>
      </c>
      <c r="B9" t="s">
        <v>45</v>
      </c>
      <c r="C9" t="s">
        <v>31</v>
      </c>
    </row>
    <row r="11" spans="1:8">
      <c r="A11" s="16">
        <v>0</v>
      </c>
      <c r="B11" s="16" t="s">
        <v>46</v>
      </c>
      <c r="C11" s="16" t="s">
        <v>47</v>
      </c>
      <c r="D11" s="16"/>
      <c r="E11" s="16" t="s">
        <v>32</v>
      </c>
      <c r="F11" s="16" t="s">
        <v>33</v>
      </c>
      <c r="G11" s="16" t="s">
        <v>48</v>
      </c>
      <c r="H11" s="16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H2" sqref="H2"/>
    </sheetView>
  </sheetViews>
  <sheetFormatPr baseColWidth="10" defaultRowHeight="15"/>
  <cols>
    <col min="1" max="1" width="2.85546875" bestFit="1" customWidth="1"/>
    <col min="2" max="2" width="11.28515625" bestFit="1" customWidth="1"/>
    <col min="3" max="3" width="5.28515625" bestFit="1" customWidth="1"/>
  </cols>
  <sheetData>
    <row r="1" spans="1:8">
      <c r="A1" s="1" t="s">
        <v>21</v>
      </c>
      <c r="B1" s="1" t="s">
        <v>22</v>
      </c>
      <c r="C1" s="1" t="s">
        <v>23</v>
      </c>
      <c r="D1" s="1"/>
      <c r="E1" s="1" t="s">
        <v>34</v>
      </c>
      <c r="F1" s="1" t="s">
        <v>35</v>
      </c>
      <c r="G1" s="1" t="s">
        <v>36</v>
      </c>
      <c r="H1" s="1" t="s">
        <v>37</v>
      </c>
    </row>
    <row r="2" spans="1:8">
      <c r="A2">
        <v>1</v>
      </c>
      <c r="B2" t="s">
        <v>38</v>
      </c>
      <c r="C2" t="s">
        <v>24</v>
      </c>
      <c r="E2" t="str">
        <f>LEFT(B2,3)</f>
        <v>all</v>
      </c>
      <c r="F2" t="str">
        <f>UPPER(E2)</f>
        <v>ALL</v>
      </c>
      <c r="G2" t="str">
        <f>UPPER(RIGHT(C2,3))</f>
        <v>N23</v>
      </c>
      <c r="H2" t="str">
        <f>CONCATENATE(A2,"-",F2,"-",G2)</f>
        <v>1-ALL-N23</v>
      </c>
    </row>
    <row r="3" spans="1:8">
      <c r="A3">
        <v>2</v>
      </c>
      <c r="B3" t="s">
        <v>39</v>
      </c>
      <c r="C3" t="s">
        <v>25</v>
      </c>
      <c r="E3" t="str">
        <f t="shared" ref="E3:E9" si="0">LEFT(B3,3)</f>
        <v>cha</v>
      </c>
      <c r="F3" t="str">
        <f t="shared" ref="F3:F9" si="1">UPPER(E3)</f>
        <v>CHA</v>
      </c>
      <c r="G3" t="str">
        <f t="shared" ref="G3:G9" si="2">UPPER(RIGHT(C3,3))</f>
        <v>D14</v>
      </c>
      <c r="H3" t="str">
        <f t="shared" ref="H3:H9" si="3">CONCATENATE(A3,"-",F3,"-",G3)</f>
        <v>2-CHA-D14</v>
      </c>
    </row>
    <row r="4" spans="1:8">
      <c r="A4">
        <v>3</v>
      </c>
      <c r="B4" t="s">
        <v>41</v>
      </c>
      <c r="C4" t="s">
        <v>26</v>
      </c>
      <c r="E4" t="str">
        <f t="shared" si="0"/>
        <v>elé</v>
      </c>
      <c r="F4" t="str">
        <f t="shared" si="1"/>
        <v>ELÉ</v>
      </c>
      <c r="G4" t="str">
        <f t="shared" si="2"/>
        <v>D52</v>
      </c>
      <c r="H4" t="str">
        <f t="shared" si="3"/>
        <v>3-ELÉ-D52</v>
      </c>
    </row>
    <row r="5" spans="1:8">
      <c r="A5">
        <v>4</v>
      </c>
      <c r="B5" t="s">
        <v>40</v>
      </c>
      <c r="C5" t="s">
        <v>27</v>
      </c>
      <c r="E5" t="str">
        <f t="shared" si="0"/>
        <v>gir</v>
      </c>
      <c r="F5" t="str">
        <f t="shared" si="1"/>
        <v>GIR</v>
      </c>
      <c r="G5" t="str">
        <f t="shared" si="2"/>
        <v>R67</v>
      </c>
      <c r="H5" t="str">
        <f t="shared" si="3"/>
        <v>4-GIR-R67</v>
      </c>
    </row>
    <row r="6" spans="1:8">
      <c r="A6">
        <v>5</v>
      </c>
      <c r="B6" t="s">
        <v>42</v>
      </c>
      <c r="C6" t="s">
        <v>28</v>
      </c>
      <c r="E6" t="str">
        <f t="shared" si="0"/>
        <v>kan</v>
      </c>
      <c r="F6" t="str">
        <f t="shared" si="1"/>
        <v>KAN</v>
      </c>
      <c r="G6" t="str">
        <f t="shared" si="2"/>
        <v>G54</v>
      </c>
      <c r="H6" t="str">
        <f t="shared" si="3"/>
        <v>5-KAN-G54</v>
      </c>
    </row>
    <row r="7" spans="1:8">
      <c r="A7">
        <v>6</v>
      </c>
      <c r="B7" t="s">
        <v>43</v>
      </c>
      <c r="C7" t="s">
        <v>29</v>
      </c>
      <c r="E7" t="str">
        <f t="shared" si="0"/>
        <v>our</v>
      </c>
      <c r="F7" t="str">
        <f t="shared" si="1"/>
        <v>OUR</v>
      </c>
      <c r="G7" t="str">
        <f t="shared" si="2"/>
        <v>G87</v>
      </c>
      <c r="H7" t="str">
        <f t="shared" si="3"/>
        <v>6-OUR-G87</v>
      </c>
    </row>
    <row r="8" spans="1:8">
      <c r="A8">
        <v>7</v>
      </c>
      <c r="B8" s="15" t="s">
        <v>44</v>
      </c>
      <c r="C8" t="s">
        <v>30</v>
      </c>
      <c r="E8" t="str">
        <f t="shared" si="0"/>
        <v>yak</v>
      </c>
      <c r="F8" t="str">
        <f t="shared" si="1"/>
        <v>YAK</v>
      </c>
      <c r="G8" t="str">
        <f t="shared" si="2"/>
        <v>H32</v>
      </c>
      <c r="H8" t="str">
        <f t="shared" si="3"/>
        <v>7-YAK-H32</v>
      </c>
    </row>
    <row r="9" spans="1:8">
      <c r="A9">
        <v>8</v>
      </c>
      <c r="B9" t="s">
        <v>45</v>
      </c>
      <c r="C9" t="s">
        <v>31</v>
      </c>
      <c r="E9" t="str">
        <f t="shared" si="0"/>
        <v>zèb</v>
      </c>
      <c r="F9" t="str">
        <f t="shared" si="1"/>
        <v>ZÈB</v>
      </c>
      <c r="G9" t="str">
        <f t="shared" si="2"/>
        <v>F23</v>
      </c>
      <c r="H9" t="str">
        <f t="shared" si="3"/>
        <v>8-ZÈB-F23</v>
      </c>
    </row>
    <row r="11" spans="1:8">
      <c r="A11" s="16">
        <v>0</v>
      </c>
      <c r="B11" s="16" t="s">
        <v>46</v>
      </c>
      <c r="C11" s="16" t="s">
        <v>47</v>
      </c>
      <c r="D11" s="16"/>
      <c r="E11" s="16" t="s">
        <v>32</v>
      </c>
      <c r="F11" s="16" t="s">
        <v>33</v>
      </c>
      <c r="G11" s="16" t="s">
        <v>48</v>
      </c>
      <c r="H11" s="16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workbookViewId="0">
      <selection activeCell="D2" sqref="D2"/>
    </sheetView>
  </sheetViews>
  <sheetFormatPr baseColWidth="10" defaultRowHeight="15"/>
  <sheetData>
    <row r="1" spans="1:10">
      <c r="A1" t="s">
        <v>50</v>
      </c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</row>
    <row r="2" spans="1:10">
      <c r="A2" t="s">
        <v>60</v>
      </c>
      <c r="B2" t="s">
        <v>61</v>
      </c>
      <c r="C2">
        <v>40189</v>
      </c>
      <c r="D2">
        <v>3105</v>
      </c>
      <c r="E2">
        <v>14</v>
      </c>
      <c r="F2">
        <v>50</v>
      </c>
      <c r="G2">
        <v>30</v>
      </c>
      <c r="H2">
        <v>20</v>
      </c>
      <c r="I2" t="s">
        <v>62</v>
      </c>
      <c r="J2" t="s">
        <v>63</v>
      </c>
    </row>
    <row r="3" spans="1:10">
      <c r="A3" t="s">
        <v>64</v>
      </c>
      <c r="B3" t="s">
        <v>65</v>
      </c>
      <c r="C3">
        <v>40196</v>
      </c>
      <c r="D3">
        <v>2800</v>
      </c>
      <c r="E3">
        <v>10</v>
      </c>
      <c r="F3">
        <v>50</v>
      </c>
      <c r="G3">
        <v>39</v>
      </c>
      <c r="H3">
        <v>11</v>
      </c>
      <c r="I3" t="s">
        <v>62</v>
      </c>
      <c r="J3" t="s">
        <v>62</v>
      </c>
    </row>
    <row r="4" spans="1:10">
      <c r="A4" t="s">
        <v>66</v>
      </c>
      <c r="B4" t="s">
        <v>67</v>
      </c>
      <c r="C4">
        <v>40198</v>
      </c>
      <c r="D4">
        <v>3933</v>
      </c>
      <c r="E4">
        <v>18</v>
      </c>
      <c r="F4">
        <v>50</v>
      </c>
      <c r="G4">
        <v>45</v>
      </c>
      <c r="H4">
        <v>5</v>
      </c>
      <c r="I4" t="s">
        <v>62</v>
      </c>
      <c r="J4" t="s">
        <v>62</v>
      </c>
    </row>
    <row r="5" spans="1:10">
      <c r="A5" t="s">
        <v>68</v>
      </c>
      <c r="B5" t="s">
        <v>69</v>
      </c>
      <c r="C5">
        <v>40208</v>
      </c>
      <c r="D5">
        <v>2590</v>
      </c>
      <c r="E5">
        <v>7</v>
      </c>
      <c r="F5">
        <v>50</v>
      </c>
      <c r="G5">
        <v>30</v>
      </c>
      <c r="H5">
        <v>20</v>
      </c>
      <c r="I5" t="s">
        <v>62</v>
      </c>
      <c r="J5" t="s">
        <v>62</v>
      </c>
    </row>
    <row r="6" spans="1:10">
      <c r="A6" t="s">
        <v>70</v>
      </c>
      <c r="B6" t="s">
        <v>71</v>
      </c>
      <c r="C6">
        <v>40209</v>
      </c>
      <c r="D6">
        <v>4200</v>
      </c>
      <c r="E6">
        <v>14</v>
      </c>
      <c r="F6">
        <v>50</v>
      </c>
      <c r="G6">
        <v>38</v>
      </c>
      <c r="H6">
        <v>12</v>
      </c>
      <c r="I6" t="s">
        <v>62</v>
      </c>
      <c r="J6" t="s">
        <v>62</v>
      </c>
    </row>
    <row r="7" spans="1:10">
      <c r="A7" t="s">
        <v>72</v>
      </c>
      <c r="B7" t="s">
        <v>73</v>
      </c>
      <c r="C7">
        <v>40232</v>
      </c>
      <c r="D7">
        <v>4877</v>
      </c>
      <c r="E7">
        <v>14</v>
      </c>
      <c r="F7">
        <v>50</v>
      </c>
      <c r="G7">
        <v>42</v>
      </c>
      <c r="H7">
        <v>8</v>
      </c>
      <c r="I7" t="s">
        <v>63</v>
      </c>
      <c r="J7" t="s">
        <v>63</v>
      </c>
    </row>
    <row r="8" spans="1:10">
      <c r="A8" t="s">
        <v>74</v>
      </c>
      <c r="B8" t="s">
        <v>75</v>
      </c>
      <c r="C8">
        <v>40237</v>
      </c>
      <c r="D8">
        <v>2822</v>
      </c>
      <c r="E8">
        <v>7</v>
      </c>
      <c r="F8">
        <v>50</v>
      </c>
      <c r="G8">
        <v>48</v>
      </c>
      <c r="H8">
        <v>2</v>
      </c>
      <c r="I8" t="s">
        <v>62</v>
      </c>
      <c r="J8" t="s">
        <v>63</v>
      </c>
    </row>
    <row r="9" spans="1:10">
      <c r="A9" t="s">
        <v>76</v>
      </c>
      <c r="B9" t="s">
        <v>77</v>
      </c>
      <c r="C9">
        <v>40249</v>
      </c>
      <c r="D9">
        <v>3400</v>
      </c>
      <c r="E9">
        <v>14</v>
      </c>
      <c r="F9">
        <v>50</v>
      </c>
      <c r="G9">
        <v>22</v>
      </c>
      <c r="H9">
        <v>28</v>
      </c>
      <c r="I9" t="s">
        <v>62</v>
      </c>
      <c r="J9" t="s">
        <v>63</v>
      </c>
    </row>
    <row r="10" spans="1:10">
      <c r="A10" t="s">
        <v>78</v>
      </c>
      <c r="B10" t="s">
        <v>79</v>
      </c>
      <c r="C10">
        <v>40255</v>
      </c>
      <c r="D10">
        <v>2190</v>
      </c>
      <c r="E10">
        <v>18</v>
      </c>
      <c r="F10">
        <v>50</v>
      </c>
      <c r="G10">
        <v>44</v>
      </c>
      <c r="H10">
        <v>6</v>
      </c>
      <c r="I10" t="s">
        <v>62</v>
      </c>
      <c r="J10" t="s">
        <v>62</v>
      </c>
    </row>
    <row r="11" spans="1:10">
      <c r="A11" t="s">
        <v>80</v>
      </c>
      <c r="B11" t="s">
        <v>69</v>
      </c>
      <c r="C11">
        <v>40257</v>
      </c>
      <c r="D11">
        <v>2590</v>
      </c>
      <c r="E11">
        <v>7</v>
      </c>
      <c r="F11">
        <v>50</v>
      </c>
      <c r="G11">
        <v>32</v>
      </c>
      <c r="H11">
        <v>18</v>
      </c>
      <c r="I11" t="s">
        <v>62</v>
      </c>
      <c r="J11" t="s">
        <v>62</v>
      </c>
    </row>
    <row r="12" spans="1:10">
      <c r="A12" t="s">
        <v>81</v>
      </c>
      <c r="B12" t="s">
        <v>82</v>
      </c>
      <c r="C12">
        <v>40260</v>
      </c>
      <c r="D12">
        <v>2450</v>
      </c>
      <c r="E12">
        <v>18</v>
      </c>
      <c r="F12">
        <v>50</v>
      </c>
      <c r="G12">
        <v>45</v>
      </c>
      <c r="H12">
        <v>5</v>
      </c>
      <c r="I12" t="s">
        <v>63</v>
      </c>
      <c r="J12" t="s">
        <v>63</v>
      </c>
    </row>
    <row r="13" spans="1:10">
      <c r="A13" t="s">
        <v>83</v>
      </c>
      <c r="B13" t="s">
        <v>84</v>
      </c>
      <c r="C13">
        <v>40275</v>
      </c>
      <c r="D13">
        <v>4870</v>
      </c>
      <c r="E13">
        <v>30</v>
      </c>
      <c r="F13">
        <v>50</v>
      </c>
      <c r="G13">
        <v>18</v>
      </c>
      <c r="H13">
        <v>32</v>
      </c>
      <c r="I13" t="s">
        <v>62</v>
      </c>
      <c r="J13" t="s">
        <v>62</v>
      </c>
    </row>
    <row r="14" spans="1:10">
      <c r="A14" t="s">
        <v>85</v>
      </c>
      <c r="B14" t="s">
        <v>86</v>
      </c>
      <c r="C14">
        <v>40278</v>
      </c>
      <c r="D14">
        <v>2908</v>
      </c>
      <c r="E14">
        <v>12</v>
      </c>
      <c r="F14">
        <v>50</v>
      </c>
      <c r="G14">
        <v>29</v>
      </c>
      <c r="H14">
        <v>21</v>
      </c>
      <c r="I14" t="s">
        <v>62</v>
      </c>
      <c r="J14" t="s">
        <v>63</v>
      </c>
    </row>
    <row r="15" spans="1:10">
      <c r="A15" t="s">
        <v>87</v>
      </c>
      <c r="B15" t="s">
        <v>73</v>
      </c>
      <c r="C15">
        <v>40282</v>
      </c>
      <c r="D15">
        <v>4877</v>
      </c>
      <c r="E15">
        <v>14</v>
      </c>
      <c r="F15">
        <v>50</v>
      </c>
      <c r="G15">
        <v>20</v>
      </c>
      <c r="H15">
        <v>30</v>
      </c>
      <c r="I15" t="s">
        <v>63</v>
      </c>
      <c r="J15" t="s">
        <v>63</v>
      </c>
    </row>
    <row r="16" spans="1:10">
      <c r="A16" t="s">
        <v>88</v>
      </c>
      <c r="B16" t="s">
        <v>65</v>
      </c>
      <c r="C16">
        <v>40286</v>
      </c>
      <c r="D16">
        <v>2800</v>
      </c>
      <c r="E16">
        <v>10</v>
      </c>
      <c r="F16">
        <v>50</v>
      </c>
      <c r="G16">
        <v>29</v>
      </c>
      <c r="H16">
        <v>21</v>
      </c>
      <c r="I16" t="s">
        <v>62</v>
      </c>
      <c r="J16" t="s">
        <v>62</v>
      </c>
    </row>
    <row r="17" spans="1:10">
      <c r="A17" t="s">
        <v>89</v>
      </c>
      <c r="B17" t="s">
        <v>67</v>
      </c>
      <c r="C17">
        <v>40288</v>
      </c>
      <c r="D17">
        <v>3933</v>
      </c>
      <c r="E17">
        <v>18</v>
      </c>
      <c r="F17">
        <v>50</v>
      </c>
      <c r="G17">
        <v>43</v>
      </c>
      <c r="H17">
        <v>7</v>
      </c>
      <c r="I17" t="s">
        <v>62</v>
      </c>
      <c r="J17" t="s">
        <v>62</v>
      </c>
    </row>
    <row r="18" spans="1:10">
      <c r="A18" t="s">
        <v>90</v>
      </c>
      <c r="B18" t="s">
        <v>91</v>
      </c>
      <c r="C18">
        <v>40291</v>
      </c>
      <c r="D18">
        <v>2877</v>
      </c>
      <c r="E18">
        <v>14</v>
      </c>
      <c r="F18">
        <v>50</v>
      </c>
      <c r="G18">
        <v>48</v>
      </c>
      <c r="H18">
        <v>2</v>
      </c>
      <c r="I18" t="s">
        <v>63</v>
      </c>
      <c r="J18" t="s">
        <v>63</v>
      </c>
    </row>
    <row r="19" spans="1:10">
      <c r="A19" t="s">
        <v>92</v>
      </c>
      <c r="B19" t="s">
        <v>93</v>
      </c>
      <c r="C19">
        <v>40307</v>
      </c>
      <c r="D19">
        <v>3100</v>
      </c>
      <c r="E19">
        <v>14</v>
      </c>
      <c r="F19">
        <v>50</v>
      </c>
      <c r="G19">
        <v>38</v>
      </c>
      <c r="H19">
        <v>12</v>
      </c>
      <c r="I19" t="s">
        <v>62</v>
      </c>
      <c r="J19" t="s">
        <v>63</v>
      </c>
    </row>
    <row r="20" spans="1:10">
      <c r="A20" t="s">
        <v>94</v>
      </c>
      <c r="B20" t="s">
        <v>95</v>
      </c>
      <c r="C20">
        <v>40316</v>
      </c>
      <c r="D20">
        <v>3200</v>
      </c>
      <c r="E20">
        <v>10</v>
      </c>
      <c r="F20">
        <v>50</v>
      </c>
      <c r="G20">
        <v>18</v>
      </c>
      <c r="H20">
        <v>32</v>
      </c>
      <c r="I20" t="s">
        <v>62</v>
      </c>
      <c r="J20" t="s">
        <v>62</v>
      </c>
    </row>
    <row r="21" spans="1:10">
      <c r="A21" t="s">
        <v>96</v>
      </c>
      <c r="B21" t="s">
        <v>97</v>
      </c>
      <c r="C21">
        <v>40318</v>
      </c>
      <c r="D21">
        <v>2103</v>
      </c>
      <c r="E21">
        <v>7</v>
      </c>
      <c r="F21">
        <v>50</v>
      </c>
      <c r="G21">
        <v>19</v>
      </c>
      <c r="H21">
        <v>31</v>
      </c>
      <c r="I21" t="s">
        <v>62</v>
      </c>
      <c r="J21" t="s">
        <v>62</v>
      </c>
    </row>
    <row r="22" spans="1:10">
      <c r="A22" t="s">
        <v>98</v>
      </c>
      <c r="B22" t="s">
        <v>99</v>
      </c>
      <c r="C22">
        <v>40321</v>
      </c>
      <c r="D22">
        <v>2110</v>
      </c>
      <c r="E22">
        <v>7</v>
      </c>
      <c r="F22">
        <v>50</v>
      </c>
      <c r="G22">
        <v>25</v>
      </c>
      <c r="H22">
        <v>25</v>
      </c>
      <c r="I22" t="s">
        <v>63</v>
      </c>
      <c r="J22" t="s">
        <v>63</v>
      </c>
    </row>
    <row r="23" spans="1:10">
      <c r="A23" t="s">
        <v>100</v>
      </c>
      <c r="B23" t="s">
        <v>101</v>
      </c>
      <c r="C23">
        <v>40325</v>
      </c>
      <c r="D23">
        <v>1890</v>
      </c>
      <c r="E23">
        <v>10</v>
      </c>
      <c r="F23">
        <v>50</v>
      </c>
      <c r="G23">
        <v>41</v>
      </c>
      <c r="H23">
        <v>9</v>
      </c>
      <c r="I23" t="s">
        <v>63</v>
      </c>
      <c r="J23" t="s">
        <v>63</v>
      </c>
    </row>
    <row r="24" spans="1:10">
      <c r="A24" t="s">
        <v>102</v>
      </c>
      <c r="B24" t="s">
        <v>93</v>
      </c>
      <c r="C24">
        <v>40338</v>
      </c>
      <c r="D24">
        <v>3100</v>
      </c>
      <c r="E24">
        <v>14</v>
      </c>
      <c r="F24">
        <v>50</v>
      </c>
      <c r="G24">
        <v>19</v>
      </c>
      <c r="H24">
        <v>31</v>
      </c>
      <c r="I24" t="s">
        <v>62</v>
      </c>
      <c r="J24" t="s">
        <v>63</v>
      </c>
    </row>
    <row r="25" spans="1:10">
      <c r="A25" t="s">
        <v>103</v>
      </c>
      <c r="B25" t="s">
        <v>71</v>
      </c>
      <c r="C25">
        <v>40338</v>
      </c>
      <c r="D25">
        <v>4200</v>
      </c>
      <c r="E25">
        <v>14</v>
      </c>
      <c r="F25">
        <v>50</v>
      </c>
      <c r="G25">
        <v>28</v>
      </c>
      <c r="H25">
        <v>22</v>
      </c>
      <c r="I25" t="s">
        <v>62</v>
      </c>
      <c r="J25" t="s">
        <v>62</v>
      </c>
    </row>
    <row r="26" spans="1:10">
      <c r="A26" t="s">
        <v>104</v>
      </c>
      <c r="B26" t="s">
        <v>105</v>
      </c>
      <c r="C26">
        <v>40339</v>
      </c>
      <c r="D26">
        <v>3190</v>
      </c>
      <c r="E26">
        <v>21</v>
      </c>
      <c r="F26">
        <v>50</v>
      </c>
      <c r="G26">
        <v>11</v>
      </c>
      <c r="H26">
        <v>39</v>
      </c>
      <c r="I26" t="s">
        <v>62</v>
      </c>
      <c r="J26" t="s">
        <v>63</v>
      </c>
    </row>
    <row r="27" spans="1:10">
      <c r="A27" t="s">
        <v>106</v>
      </c>
      <c r="B27" t="s">
        <v>107</v>
      </c>
      <c r="C27">
        <v>40340</v>
      </c>
      <c r="D27">
        <v>2600</v>
      </c>
      <c r="E27">
        <v>10</v>
      </c>
      <c r="F27">
        <v>50</v>
      </c>
      <c r="G27">
        <v>21</v>
      </c>
      <c r="H27">
        <v>29</v>
      </c>
      <c r="I27" t="s">
        <v>62</v>
      </c>
      <c r="J27" t="s">
        <v>63</v>
      </c>
    </row>
    <row r="28" spans="1:10">
      <c r="A28" t="s">
        <v>108</v>
      </c>
      <c r="B28" t="s">
        <v>109</v>
      </c>
      <c r="C28">
        <v>40341</v>
      </c>
      <c r="D28">
        <v>1900</v>
      </c>
      <c r="E28">
        <v>7</v>
      </c>
      <c r="F28">
        <v>50</v>
      </c>
      <c r="G28">
        <v>34</v>
      </c>
      <c r="H28">
        <v>16</v>
      </c>
      <c r="I28" t="s">
        <v>62</v>
      </c>
      <c r="J28" t="s">
        <v>63</v>
      </c>
    </row>
    <row r="29" spans="1:10">
      <c r="A29" t="s">
        <v>110</v>
      </c>
      <c r="B29" t="s">
        <v>111</v>
      </c>
      <c r="C29">
        <v>40341</v>
      </c>
      <c r="D29">
        <v>1970</v>
      </c>
      <c r="E29">
        <v>7</v>
      </c>
      <c r="F29">
        <v>50</v>
      </c>
      <c r="G29">
        <v>41</v>
      </c>
      <c r="H29">
        <v>9</v>
      </c>
      <c r="I29" t="s">
        <v>62</v>
      </c>
      <c r="J29" t="s">
        <v>62</v>
      </c>
    </row>
    <row r="30" spans="1:10">
      <c r="A30" t="s">
        <v>112</v>
      </c>
      <c r="B30" t="s">
        <v>113</v>
      </c>
      <c r="C30">
        <v>40347</v>
      </c>
      <c r="D30">
        <v>2304</v>
      </c>
      <c r="E30">
        <v>10</v>
      </c>
      <c r="F30">
        <v>50</v>
      </c>
      <c r="G30">
        <v>22</v>
      </c>
      <c r="H30">
        <v>28</v>
      </c>
      <c r="I30" t="s">
        <v>62</v>
      </c>
      <c r="J30" t="s">
        <v>62</v>
      </c>
    </row>
    <row r="31" spans="1:10">
      <c r="A31" t="s">
        <v>114</v>
      </c>
      <c r="B31" t="s">
        <v>69</v>
      </c>
      <c r="C31">
        <v>40349</v>
      </c>
      <c r="D31">
        <v>2590</v>
      </c>
      <c r="E31">
        <v>7</v>
      </c>
      <c r="F31">
        <v>50</v>
      </c>
      <c r="G31">
        <v>15</v>
      </c>
      <c r="H31">
        <v>35</v>
      </c>
      <c r="I31" t="s">
        <v>62</v>
      </c>
      <c r="J31" t="s">
        <v>62</v>
      </c>
    </row>
    <row r="32" spans="1:10">
      <c r="A32" t="s">
        <v>115</v>
      </c>
      <c r="B32" t="s">
        <v>116</v>
      </c>
      <c r="C32">
        <v>40356</v>
      </c>
      <c r="D32">
        <v>1944</v>
      </c>
      <c r="E32">
        <v>10</v>
      </c>
      <c r="F32">
        <v>50</v>
      </c>
      <c r="G32">
        <v>1</v>
      </c>
      <c r="H32">
        <v>49</v>
      </c>
      <c r="I32" t="s">
        <v>63</v>
      </c>
      <c r="J32" t="s">
        <v>63</v>
      </c>
    </row>
    <row r="33" spans="1:10">
      <c r="A33" t="s">
        <v>117</v>
      </c>
      <c r="B33" t="s">
        <v>118</v>
      </c>
      <c r="C33">
        <v>40361</v>
      </c>
      <c r="D33">
        <v>3100</v>
      </c>
      <c r="E33">
        <v>14</v>
      </c>
      <c r="F33">
        <v>50</v>
      </c>
      <c r="G33">
        <v>15</v>
      </c>
      <c r="H33">
        <v>35</v>
      </c>
      <c r="I33" t="s">
        <v>62</v>
      </c>
      <c r="J33" t="s">
        <v>62</v>
      </c>
    </row>
    <row r="34" spans="1:10">
      <c r="A34" t="s">
        <v>119</v>
      </c>
      <c r="B34" t="s">
        <v>61</v>
      </c>
      <c r="C34">
        <v>40366</v>
      </c>
      <c r="D34">
        <v>3105</v>
      </c>
      <c r="E34">
        <v>14</v>
      </c>
      <c r="F34">
        <v>50</v>
      </c>
      <c r="G34">
        <v>32</v>
      </c>
      <c r="H34">
        <v>18</v>
      </c>
      <c r="I34" t="s">
        <v>62</v>
      </c>
      <c r="J34" t="s">
        <v>63</v>
      </c>
    </row>
    <row r="35" spans="1:10">
      <c r="A35" t="s">
        <v>120</v>
      </c>
      <c r="B35" t="s">
        <v>105</v>
      </c>
      <c r="C35">
        <v>40368</v>
      </c>
      <c r="D35">
        <v>3190</v>
      </c>
      <c r="E35">
        <v>21</v>
      </c>
      <c r="F35">
        <v>50</v>
      </c>
      <c r="G35">
        <v>11</v>
      </c>
      <c r="H35">
        <v>39</v>
      </c>
      <c r="I35" t="s">
        <v>62</v>
      </c>
      <c r="J35" t="s">
        <v>63</v>
      </c>
    </row>
    <row r="36" spans="1:10">
      <c r="A36" t="s">
        <v>121</v>
      </c>
      <c r="B36" t="s">
        <v>107</v>
      </c>
      <c r="C36">
        <v>40370</v>
      </c>
      <c r="D36">
        <v>2600</v>
      </c>
      <c r="E36">
        <v>10</v>
      </c>
      <c r="F36">
        <v>50</v>
      </c>
      <c r="G36">
        <v>40</v>
      </c>
      <c r="H36">
        <v>10</v>
      </c>
      <c r="I36" t="s">
        <v>62</v>
      </c>
      <c r="J36" t="s">
        <v>63</v>
      </c>
    </row>
    <row r="37" spans="1:10">
      <c r="A37" t="s">
        <v>122</v>
      </c>
      <c r="B37" t="s">
        <v>111</v>
      </c>
      <c r="C37">
        <v>40371</v>
      </c>
      <c r="D37">
        <v>1970</v>
      </c>
      <c r="E37">
        <v>7</v>
      </c>
      <c r="F37">
        <v>50</v>
      </c>
      <c r="G37">
        <v>49</v>
      </c>
      <c r="H37">
        <v>1</v>
      </c>
      <c r="I37" t="s">
        <v>62</v>
      </c>
      <c r="J37" t="s">
        <v>62</v>
      </c>
    </row>
    <row r="38" spans="1:10">
      <c r="A38" t="s">
        <v>123</v>
      </c>
      <c r="B38" t="s">
        <v>124</v>
      </c>
      <c r="C38">
        <v>40371</v>
      </c>
      <c r="D38">
        <v>2100</v>
      </c>
      <c r="E38">
        <v>21</v>
      </c>
      <c r="F38">
        <v>50</v>
      </c>
      <c r="G38">
        <v>33</v>
      </c>
      <c r="H38">
        <v>17</v>
      </c>
      <c r="I38" t="s">
        <v>62</v>
      </c>
      <c r="J38" t="s">
        <v>63</v>
      </c>
    </row>
    <row r="39" spans="1:10">
      <c r="A39" t="s">
        <v>125</v>
      </c>
      <c r="B39" t="s">
        <v>101</v>
      </c>
      <c r="C39">
        <v>40386</v>
      </c>
      <c r="D39">
        <v>1890</v>
      </c>
      <c r="E39">
        <v>10</v>
      </c>
      <c r="F39">
        <v>50</v>
      </c>
      <c r="G39">
        <v>11</v>
      </c>
      <c r="H39">
        <v>39</v>
      </c>
      <c r="I39" t="s">
        <v>63</v>
      </c>
      <c r="J39" t="s">
        <v>63</v>
      </c>
    </row>
    <row r="40" spans="1:10">
      <c r="A40" t="s">
        <v>126</v>
      </c>
      <c r="B40" t="s">
        <v>107</v>
      </c>
      <c r="C40">
        <v>40401</v>
      </c>
      <c r="D40">
        <v>2600</v>
      </c>
      <c r="E40">
        <v>10</v>
      </c>
      <c r="F40">
        <v>50</v>
      </c>
      <c r="G40">
        <v>21</v>
      </c>
      <c r="H40">
        <v>29</v>
      </c>
      <c r="I40" t="s">
        <v>62</v>
      </c>
      <c r="J40" t="s">
        <v>63</v>
      </c>
    </row>
    <row r="41" spans="1:10">
      <c r="A41" t="s">
        <v>127</v>
      </c>
      <c r="B41" t="s">
        <v>111</v>
      </c>
      <c r="C41">
        <v>40402</v>
      </c>
      <c r="D41">
        <v>1970</v>
      </c>
      <c r="E41">
        <v>7</v>
      </c>
      <c r="F41">
        <v>50</v>
      </c>
      <c r="G41">
        <v>2</v>
      </c>
      <c r="H41">
        <v>48</v>
      </c>
      <c r="I41" t="s">
        <v>62</v>
      </c>
      <c r="J41" t="s">
        <v>62</v>
      </c>
    </row>
    <row r="42" spans="1:10">
      <c r="A42" t="s">
        <v>128</v>
      </c>
      <c r="B42" t="s">
        <v>67</v>
      </c>
      <c r="C42">
        <v>40410</v>
      </c>
      <c r="D42">
        <v>3933</v>
      </c>
      <c r="E42">
        <v>18</v>
      </c>
      <c r="F42">
        <v>50</v>
      </c>
      <c r="G42">
        <v>41</v>
      </c>
      <c r="H42">
        <v>9</v>
      </c>
      <c r="I42" t="s">
        <v>62</v>
      </c>
      <c r="J42" t="s">
        <v>62</v>
      </c>
    </row>
    <row r="43" spans="1:10">
      <c r="A43" t="s">
        <v>129</v>
      </c>
      <c r="B43" t="s">
        <v>91</v>
      </c>
      <c r="C43">
        <v>40413</v>
      </c>
      <c r="D43">
        <v>2877</v>
      </c>
      <c r="E43">
        <v>14</v>
      </c>
      <c r="F43">
        <v>50</v>
      </c>
      <c r="G43">
        <v>19</v>
      </c>
      <c r="H43">
        <v>31</v>
      </c>
      <c r="I43" t="s">
        <v>63</v>
      </c>
      <c r="J43" t="s">
        <v>63</v>
      </c>
    </row>
    <row r="44" spans="1:10">
      <c r="A44" t="s">
        <v>130</v>
      </c>
      <c r="B44" t="s">
        <v>116</v>
      </c>
      <c r="C44">
        <v>40417</v>
      </c>
      <c r="D44">
        <v>1944</v>
      </c>
      <c r="E44">
        <v>10</v>
      </c>
      <c r="F44">
        <v>50</v>
      </c>
      <c r="G44">
        <v>18</v>
      </c>
      <c r="H44">
        <v>32</v>
      </c>
      <c r="I44" t="s">
        <v>63</v>
      </c>
      <c r="J44" t="s">
        <v>63</v>
      </c>
    </row>
    <row r="45" spans="1:10">
      <c r="A45" t="s">
        <v>131</v>
      </c>
      <c r="B45" t="s">
        <v>75</v>
      </c>
      <c r="C45">
        <v>40419</v>
      </c>
      <c r="D45">
        <v>2822</v>
      </c>
      <c r="E45">
        <v>7</v>
      </c>
      <c r="F45">
        <v>50</v>
      </c>
      <c r="G45">
        <v>49</v>
      </c>
      <c r="H45">
        <v>1</v>
      </c>
      <c r="I45" t="s">
        <v>62</v>
      </c>
      <c r="J45" t="s">
        <v>63</v>
      </c>
    </row>
    <row r="46" spans="1:10">
      <c r="A46" t="s">
        <v>132</v>
      </c>
      <c r="B46" t="s">
        <v>67</v>
      </c>
      <c r="C46">
        <v>40432</v>
      </c>
      <c r="D46">
        <v>3933</v>
      </c>
      <c r="E46">
        <v>18</v>
      </c>
      <c r="F46">
        <v>50</v>
      </c>
      <c r="G46">
        <v>26</v>
      </c>
      <c r="H46">
        <v>24</v>
      </c>
      <c r="I46" t="s">
        <v>62</v>
      </c>
      <c r="J46" t="s">
        <v>62</v>
      </c>
    </row>
    <row r="47" spans="1:10">
      <c r="A47" t="s">
        <v>133</v>
      </c>
      <c r="B47" t="s">
        <v>77</v>
      </c>
      <c r="C47">
        <v>40433</v>
      </c>
      <c r="D47">
        <v>3400</v>
      </c>
      <c r="E47">
        <v>14</v>
      </c>
      <c r="F47">
        <v>50</v>
      </c>
      <c r="G47">
        <v>19</v>
      </c>
      <c r="H47">
        <v>31</v>
      </c>
      <c r="I47" t="s">
        <v>62</v>
      </c>
      <c r="J47" t="s">
        <v>63</v>
      </c>
    </row>
    <row r="48" spans="1:10">
      <c r="A48" t="s">
        <v>134</v>
      </c>
      <c r="B48" t="s">
        <v>61</v>
      </c>
      <c r="C48">
        <v>40435</v>
      </c>
      <c r="D48">
        <v>3105</v>
      </c>
      <c r="E48">
        <v>14</v>
      </c>
      <c r="F48">
        <v>50</v>
      </c>
      <c r="G48">
        <v>26</v>
      </c>
      <c r="H48">
        <v>24</v>
      </c>
      <c r="I48" t="s">
        <v>62</v>
      </c>
      <c r="J48" t="s">
        <v>63</v>
      </c>
    </row>
    <row r="49" spans="1:10">
      <c r="A49" t="s">
        <v>135</v>
      </c>
      <c r="B49" t="s">
        <v>79</v>
      </c>
      <c r="C49">
        <v>40439</v>
      </c>
      <c r="D49">
        <v>2190</v>
      </c>
      <c r="E49">
        <v>18</v>
      </c>
      <c r="F49">
        <v>50</v>
      </c>
      <c r="G49">
        <v>18</v>
      </c>
      <c r="H49">
        <v>32</v>
      </c>
      <c r="I49" t="s">
        <v>62</v>
      </c>
      <c r="J49" t="s">
        <v>62</v>
      </c>
    </row>
    <row r="50" spans="1:10">
      <c r="A50" t="s">
        <v>136</v>
      </c>
      <c r="B50" t="s">
        <v>97</v>
      </c>
      <c r="C50">
        <v>40441</v>
      </c>
      <c r="D50">
        <v>2103</v>
      </c>
      <c r="E50">
        <v>7</v>
      </c>
      <c r="F50">
        <v>50</v>
      </c>
      <c r="G50">
        <v>34</v>
      </c>
      <c r="H50">
        <v>16</v>
      </c>
      <c r="I50" t="s">
        <v>62</v>
      </c>
      <c r="J50" t="s">
        <v>62</v>
      </c>
    </row>
    <row r="51" spans="1:10">
      <c r="A51" t="s">
        <v>137</v>
      </c>
      <c r="B51" t="s">
        <v>99</v>
      </c>
      <c r="C51">
        <v>40444</v>
      </c>
      <c r="D51">
        <v>2110</v>
      </c>
      <c r="E51">
        <v>7</v>
      </c>
      <c r="F51">
        <v>50</v>
      </c>
      <c r="G51">
        <v>27</v>
      </c>
      <c r="H51">
        <v>23</v>
      </c>
      <c r="I51" t="s">
        <v>63</v>
      </c>
      <c r="J51" t="s">
        <v>63</v>
      </c>
    </row>
    <row r="52" spans="1:10">
      <c r="A52" t="s">
        <v>138</v>
      </c>
      <c r="B52" t="s">
        <v>93</v>
      </c>
      <c r="C52">
        <v>40460</v>
      </c>
      <c r="D52">
        <v>3100</v>
      </c>
      <c r="E52">
        <v>14</v>
      </c>
      <c r="F52">
        <v>50</v>
      </c>
      <c r="G52">
        <v>31</v>
      </c>
      <c r="H52">
        <v>19</v>
      </c>
      <c r="I52" t="s">
        <v>62</v>
      </c>
      <c r="J52" t="s">
        <v>63</v>
      </c>
    </row>
    <row r="53" spans="1:10">
      <c r="A53" t="s">
        <v>139</v>
      </c>
      <c r="B53" t="s">
        <v>82</v>
      </c>
      <c r="C53">
        <v>40474</v>
      </c>
      <c r="D53">
        <v>2450</v>
      </c>
      <c r="E53">
        <v>18</v>
      </c>
      <c r="F53">
        <v>50</v>
      </c>
      <c r="G53">
        <v>44</v>
      </c>
      <c r="H53">
        <v>6</v>
      </c>
      <c r="I53" t="s">
        <v>63</v>
      </c>
      <c r="J53" t="s">
        <v>63</v>
      </c>
    </row>
    <row r="54" spans="1:10">
      <c r="A54" t="s">
        <v>140</v>
      </c>
      <c r="B54" t="s">
        <v>84</v>
      </c>
      <c r="C54">
        <v>40478</v>
      </c>
      <c r="D54">
        <v>4870</v>
      </c>
      <c r="E54">
        <v>30</v>
      </c>
      <c r="F54">
        <v>50</v>
      </c>
      <c r="G54">
        <v>36</v>
      </c>
      <c r="H54">
        <v>14</v>
      </c>
      <c r="I54" t="s">
        <v>62</v>
      </c>
      <c r="J54" t="s">
        <v>62</v>
      </c>
    </row>
    <row r="55" spans="1:10">
      <c r="A55" t="s">
        <v>141</v>
      </c>
      <c r="B55" t="s">
        <v>71</v>
      </c>
      <c r="C55">
        <v>40480</v>
      </c>
      <c r="D55">
        <v>4200</v>
      </c>
      <c r="E55">
        <v>14</v>
      </c>
      <c r="F55">
        <v>50</v>
      </c>
      <c r="G55">
        <v>28</v>
      </c>
      <c r="H55">
        <v>22</v>
      </c>
      <c r="I55" t="s">
        <v>62</v>
      </c>
      <c r="J55" t="s">
        <v>62</v>
      </c>
    </row>
    <row r="56" spans="1:10">
      <c r="A56" t="s">
        <v>142</v>
      </c>
      <c r="B56" t="s">
        <v>109</v>
      </c>
      <c r="C56">
        <v>40482</v>
      </c>
      <c r="D56">
        <v>1900</v>
      </c>
      <c r="E56">
        <v>7</v>
      </c>
      <c r="F56">
        <v>50</v>
      </c>
      <c r="G56">
        <v>18</v>
      </c>
      <c r="H56">
        <v>32</v>
      </c>
      <c r="I56" t="s">
        <v>62</v>
      </c>
      <c r="J56" t="s">
        <v>63</v>
      </c>
    </row>
    <row r="57" spans="1:10">
      <c r="A57" t="s">
        <v>143</v>
      </c>
      <c r="B57" t="s">
        <v>86</v>
      </c>
      <c r="C57">
        <v>40482</v>
      </c>
      <c r="D57">
        <v>2908</v>
      </c>
      <c r="E57">
        <v>12</v>
      </c>
      <c r="F57">
        <v>50</v>
      </c>
      <c r="G57">
        <v>22</v>
      </c>
      <c r="H57">
        <v>28</v>
      </c>
      <c r="I57" t="s">
        <v>62</v>
      </c>
      <c r="J57" t="s">
        <v>63</v>
      </c>
    </row>
    <row r="58" spans="1:10">
      <c r="A58" t="s">
        <v>144</v>
      </c>
      <c r="B58" t="s">
        <v>95</v>
      </c>
      <c r="C58">
        <v>40500</v>
      </c>
      <c r="D58">
        <v>3200</v>
      </c>
      <c r="E58">
        <v>10</v>
      </c>
      <c r="F58">
        <v>50</v>
      </c>
      <c r="G58">
        <v>46</v>
      </c>
      <c r="H58">
        <v>4</v>
      </c>
      <c r="I58" t="s">
        <v>62</v>
      </c>
      <c r="J58" t="s">
        <v>62</v>
      </c>
    </row>
    <row r="59" spans="1:10">
      <c r="A59" t="s">
        <v>145</v>
      </c>
      <c r="B59" t="s">
        <v>113</v>
      </c>
      <c r="C59">
        <v>40530</v>
      </c>
      <c r="D59">
        <v>2304</v>
      </c>
      <c r="E59">
        <v>10</v>
      </c>
      <c r="F59">
        <v>50</v>
      </c>
      <c r="G59">
        <v>30</v>
      </c>
      <c r="H59">
        <v>20</v>
      </c>
      <c r="I59" t="s">
        <v>62</v>
      </c>
      <c r="J59" t="s">
        <v>62</v>
      </c>
    </row>
    <row r="60" spans="1:10">
      <c r="A60" t="s">
        <v>146</v>
      </c>
      <c r="B60" t="s">
        <v>118</v>
      </c>
      <c r="C60">
        <v>40532</v>
      </c>
      <c r="D60">
        <v>3100</v>
      </c>
      <c r="E60">
        <v>14</v>
      </c>
      <c r="F60">
        <v>50</v>
      </c>
      <c r="G60">
        <v>11</v>
      </c>
      <c r="H60">
        <v>39</v>
      </c>
      <c r="I60" t="s">
        <v>62</v>
      </c>
      <c r="J60" t="s">
        <v>62</v>
      </c>
    </row>
    <row r="61" spans="1:10">
      <c r="A61" t="s">
        <v>147</v>
      </c>
      <c r="B61" t="s">
        <v>61</v>
      </c>
      <c r="C61">
        <v>40533</v>
      </c>
      <c r="D61">
        <v>3105</v>
      </c>
      <c r="E61">
        <v>14</v>
      </c>
      <c r="F61">
        <v>50</v>
      </c>
      <c r="G61">
        <v>50</v>
      </c>
      <c r="H61">
        <v>0</v>
      </c>
      <c r="I61" t="s">
        <v>62</v>
      </c>
      <c r="J61" t="s">
        <v>63</v>
      </c>
    </row>
    <row r="62" spans="1:10">
      <c r="A62" t="s">
        <v>148</v>
      </c>
      <c r="B62" t="s">
        <v>67</v>
      </c>
      <c r="C62">
        <v>40542</v>
      </c>
      <c r="D62">
        <v>3933</v>
      </c>
      <c r="E62">
        <v>18</v>
      </c>
      <c r="F62">
        <v>50</v>
      </c>
      <c r="G62">
        <v>31</v>
      </c>
      <c r="H62">
        <v>19</v>
      </c>
      <c r="I62" t="s">
        <v>62</v>
      </c>
      <c r="J62" t="s">
        <v>62</v>
      </c>
    </row>
    <row r="63" spans="1:10">
      <c r="A63" t="s">
        <v>149</v>
      </c>
      <c r="B63" t="s">
        <v>124</v>
      </c>
      <c r="C63">
        <v>40543</v>
      </c>
      <c r="D63">
        <v>2100</v>
      </c>
      <c r="E63">
        <v>21</v>
      </c>
      <c r="F63">
        <v>50</v>
      </c>
      <c r="G63">
        <v>44</v>
      </c>
      <c r="H63">
        <v>6</v>
      </c>
      <c r="I63" t="s">
        <v>62</v>
      </c>
      <c r="J63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selection activeCell="C67" sqref="C67"/>
    </sheetView>
  </sheetViews>
  <sheetFormatPr baseColWidth="10" defaultRowHeight="15"/>
  <cols>
    <col min="1" max="1" width="14.42578125" customWidth="1"/>
    <col min="2" max="2" width="32.140625" bestFit="1" customWidth="1"/>
    <col min="3" max="3" width="13.5703125" customWidth="1"/>
    <col min="5" max="5" width="18.140625" bestFit="1" customWidth="1"/>
    <col min="6" max="6" width="19.7109375" bestFit="1" customWidth="1"/>
    <col min="7" max="7" width="17" bestFit="1" customWidth="1"/>
    <col min="8" max="8" width="19.5703125" hidden="1" customWidth="1"/>
    <col min="9" max="9" width="11.7109375" hidden="1" customWidth="1"/>
    <col min="10" max="10" width="14" hidden="1" customWidth="1"/>
  </cols>
  <sheetData>
    <row r="1" spans="1:10">
      <c r="A1" t="s">
        <v>50</v>
      </c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</row>
    <row r="2" spans="1:10" hidden="1">
      <c r="A2" t="s">
        <v>90</v>
      </c>
      <c r="B2" t="s">
        <v>91</v>
      </c>
      <c r="C2" s="30">
        <v>40291</v>
      </c>
      <c r="D2" s="31">
        <v>2877</v>
      </c>
      <c r="E2">
        <v>14</v>
      </c>
      <c r="F2">
        <v>50</v>
      </c>
      <c r="G2">
        <v>48</v>
      </c>
      <c r="H2">
        <v>2</v>
      </c>
      <c r="I2" t="s">
        <v>63</v>
      </c>
      <c r="J2" t="s">
        <v>63</v>
      </c>
    </row>
    <row r="3" spans="1:10" hidden="1">
      <c r="A3" t="s">
        <v>129</v>
      </c>
      <c r="B3" t="s">
        <v>91</v>
      </c>
      <c r="C3" s="30">
        <v>40413</v>
      </c>
      <c r="D3" s="31">
        <v>2877</v>
      </c>
      <c r="E3">
        <v>14</v>
      </c>
      <c r="F3">
        <v>50</v>
      </c>
      <c r="G3">
        <v>19</v>
      </c>
      <c r="H3">
        <v>31</v>
      </c>
      <c r="I3" t="s">
        <v>63</v>
      </c>
      <c r="J3" t="s">
        <v>63</v>
      </c>
    </row>
    <row r="4" spans="1:10" hidden="1">
      <c r="A4" t="s">
        <v>112</v>
      </c>
      <c r="B4" t="s">
        <v>113</v>
      </c>
      <c r="C4" s="30">
        <v>40347</v>
      </c>
      <c r="D4" s="31">
        <v>2304</v>
      </c>
      <c r="E4">
        <v>10</v>
      </c>
      <c r="F4">
        <v>50</v>
      </c>
      <c r="G4">
        <v>22</v>
      </c>
      <c r="H4">
        <v>28</v>
      </c>
      <c r="I4" t="s">
        <v>62</v>
      </c>
      <c r="J4" t="s">
        <v>62</v>
      </c>
    </row>
    <row r="5" spans="1:10" hidden="1">
      <c r="A5" t="s">
        <v>145</v>
      </c>
      <c r="B5" t="s">
        <v>113</v>
      </c>
      <c r="C5" s="30">
        <v>40530</v>
      </c>
      <c r="D5" s="31">
        <v>2304</v>
      </c>
      <c r="E5">
        <v>10</v>
      </c>
      <c r="F5">
        <v>50</v>
      </c>
      <c r="G5">
        <v>30</v>
      </c>
      <c r="H5">
        <v>20</v>
      </c>
      <c r="I5" t="s">
        <v>62</v>
      </c>
      <c r="J5" t="s">
        <v>62</v>
      </c>
    </row>
    <row r="6" spans="1:10" hidden="1">
      <c r="A6" t="s">
        <v>117</v>
      </c>
      <c r="B6" t="s">
        <v>118</v>
      </c>
      <c r="C6" s="30">
        <v>40361</v>
      </c>
      <c r="D6" s="31">
        <v>3100</v>
      </c>
      <c r="E6">
        <v>14</v>
      </c>
      <c r="F6">
        <v>50</v>
      </c>
      <c r="G6">
        <v>15</v>
      </c>
      <c r="H6">
        <v>35</v>
      </c>
      <c r="I6" t="s">
        <v>62</v>
      </c>
      <c r="J6" t="s">
        <v>62</v>
      </c>
    </row>
    <row r="7" spans="1:10" hidden="1">
      <c r="A7" t="s">
        <v>146</v>
      </c>
      <c r="B7" t="s">
        <v>118</v>
      </c>
      <c r="C7" s="30">
        <v>40532</v>
      </c>
      <c r="D7" s="31">
        <v>3100</v>
      </c>
      <c r="E7">
        <v>14</v>
      </c>
      <c r="F7">
        <v>50</v>
      </c>
      <c r="G7">
        <v>11</v>
      </c>
      <c r="H7">
        <v>39</v>
      </c>
      <c r="I7" t="s">
        <v>62</v>
      </c>
      <c r="J7" t="s">
        <v>62</v>
      </c>
    </row>
    <row r="8" spans="1:10" hidden="1">
      <c r="A8" t="s">
        <v>92</v>
      </c>
      <c r="B8" t="s">
        <v>93</v>
      </c>
      <c r="C8" s="30">
        <v>40307</v>
      </c>
      <c r="D8" s="31">
        <v>3100</v>
      </c>
      <c r="E8">
        <v>14</v>
      </c>
      <c r="F8">
        <v>50</v>
      </c>
      <c r="G8">
        <v>38</v>
      </c>
      <c r="H8">
        <v>12</v>
      </c>
      <c r="I8" t="s">
        <v>62</v>
      </c>
      <c r="J8" t="s">
        <v>63</v>
      </c>
    </row>
    <row r="9" spans="1:10" hidden="1">
      <c r="A9" t="s">
        <v>102</v>
      </c>
      <c r="B9" t="s">
        <v>93</v>
      </c>
      <c r="C9" s="30">
        <v>40338</v>
      </c>
      <c r="D9" s="31">
        <v>3100</v>
      </c>
      <c r="E9">
        <v>14</v>
      </c>
      <c r="F9">
        <v>50</v>
      </c>
      <c r="G9">
        <v>19</v>
      </c>
      <c r="H9">
        <v>31</v>
      </c>
      <c r="I9" t="s">
        <v>62</v>
      </c>
      <c r="J9" t="s">
        <v>63</v>
      </c>
    </row>
    <row r="10" spans="1:10" hidden="1">
      <c r="A10" t="s">
        <v>138</v>
      </c>
      <c r="B10" t="s">
        <v>93</v>
      </c>
      <c r="C10" s="30">
        <v>40460</v>
      </c>
      <c r="D10" s="31">
        <v>3100</v>
      </c>
      <c r="E10">
        <v>14</v>
      </c>
      <c r="F10">
        <v>50</v>
      </c>
      <c r="G10">
        <v>31</v>
      </c>
      <c r="H10">
        <v>19</v>
      </c>
      <c r="I10" t="s">
        <v>62</v>
      </c>
      <c r="J10" t="s">
        <v>63</v>
      </c>
    </row>
    <row r="11" spans="1:10" hidden="1">
      <c r="A11" t="s">
        <v>81</v>
      </c>
      <c r="B11" t="s">
        <v>82</v>
      </c>
      <c r="C11" s="30">
        <v>40260</v>
      </c>
      <c r="D11" s="31">
        <v>2450</v>
      </c>
      <c r="E11">
        <v>18</v>
      </c>
      <c r="F11">
        <v>50</v>
      </c>
      <c r="G11">
        <v>45</v>
      </c>
      <c r="H11">
        <v>5</v>
      </c>
      <c r="I11" t="s">
        <v>63</v>
      </c>
      <c r="J11" t="s">
        <v>63</v>
      </c>
    </row>
    <row r="12" spans="1:10" hidden="1">
      <c r="A12" t="s">
        <v>139</v>
      </c>
      <c r="B12" t="s">
        <v>82</v>
      </c>
      <c r="C12" s="30">
        <v>40474</v>
      </c>
      <c r="D12" s="31">
        <v>2450</v>
      </c>
      <c r="E12">
        <v>18</v>
      </c>
      <c r="F12">
        <v>50</v>
      </c>
      <c r="G12">
        <v>44</v>
      </c>
      <c r="H12">
        <v>6</v>
      </c>
      <c r="I12" t="s">
        <v>63</v>
      </c>
      <c r="J12" t="s">
        <v>63</v>
      </c>
    </row>
    <row r="13" spans="1:10" hidden="1">
      <c r="A13" t="s">
        <v>104</v>
      </c>
      <c r="B13" t="s">
        <v>105</v>
      </c>
      <c r="C13" s="30">
        <v>40339</v>
      </c>
      <c r="D13" s="31">
        <v>3190</v>
      </c>
      <c r="E13">
        <v>21</v>
      </c>
      <c r="F13">
        <v>50</v>
      </c>
      <c r="G13">
        <v>11</v>
      </c>
      <c r="H13">
        <v>39</v>
      </c>
      <c r="I13" t="s">
        <v>62</v>
      </c>
      <c r="J13" t="s">
        <v>63</v>
      </c>
    </row>
    <row r="14" spans="1:10" hidden="1">
      <c r="A14" t="s">
        <v>120</v>
      </c>
      <c r="B14" t="s">
        <v>105</v>
      </c>
      <c r="C14" s="30">
        <v>40368</v>
      </c>
      <c r="D14" s="31">
        <v>3190</v>
      </c>
      <c r="E14">
        <v>21</v>
      </c>
      <c r="F14">
        <v>50</v>
      </c>
      <c r="G14">
        <v>11</v>
      </c>
      <c r="H14">
        <v>39</v>
      </c>
      <c r="I14" t="s">
        <v>62</v>
      </c>
      <c r="J14" t="s">
        <v>63</v>
      </c>
    </row>
    <row r="15" spans="1:10">
      <c r="A15" t="s">
        <v>72</v>
      </c>
      <c r="B15" t="s">
        <v>73</v>
      </c>
      <c r="C15" s="30">
        <v>40232</v>
      </c>
      <c r="D15" s="31">
        <v>4877</v>
      </c>
      <c r="E15">
        <v>14</v>
      </c>
      <c r="F15">
        <v>50</v>
      </c>
      <c r="G15">
        <v>42</v>
      </c>
      <c r="H15">
        <v>8</v>
      </c>
      <c r="I15" t="s">
        <v>63</v>
      </c>
      <c r="J15" t="s">
        <v>63</v>
      </c>
    </row>
    <row r="16" spans="1:10" hidden="1">
      <c r="A16" t="s">
        <v>87</v>
      </c>
      <c r="B16" t="s">
        <v>73</v>
      </c>
      <c r="C16" s="30">
        <v>40282</v>
      </c>
      <c r="D16" s="31">
        <v>4877</v>
      </c>
      <c r="E16">
        <v>14</v>
      </c>
      <c r="F16">
        <v>50</v>
      </c>
      <c r="G16">
        <v>20</v>
      </c>
      <c r="H16">
        <v>30</v>
      </c>
      <c r="I16" t="s">
        <v>63</v>
      </c>
      <c r="J16" t="s">
        <v>63</v>
      </c>
    </row>
    <row r="17" spans="1:10" hidden="1">
      <c r="A17" t="s">
        <v>74</v>
      </c>
      <c r="B17" t="s">
        <v>75</v>
      </c>
      <c r="C17" s="30">
        <v>40237</v>
      </c>
      <c r="D17" s="31">
        <v>2822</v>
      </c>
      <c r="E17">
        <v>7</v>
      </c>
      <c r="F17">
        <v>50</v>
      </c>
      <c r="G17">
        <v>48</v>
      </c>
      <c r="H17">
        <v>2</v>
      </c>
      <c r="I17" t="s">
        <v>62</v>
      </c>
      <c r="J17" t="s">
        <v>63</v>
      </c>
    </row>
    <row r="18" spans="1:10" hidden="1">
      <c r="A18" t="s">
        <v>131</v>
      </c>
      <c r="B18" t="s">
        <v>75</v>
      </c>
      <c r="C18" s="30">
        <v>40419</v>
      </c>
      <c r="D18" s="31">
        <v>2822</v>
      </c>
      <c r="E18">
        <v>7</v>
      </c>
      <c r="F18">
        <v>50</v>
      </c>
      <c r="G18">
        <v>49</v>
      </c>
      <c r="H18">
        <v>1</v>
      </c>
      <c r="I18" t="s">
        <v>62</v>
      </c>
      <c r="J18" t="s">
        <v>63</v>
      </c>
    </row>
    <row r="19" spans="1:10" hidden="1">
      <c r="A19" t="s">
        <v>115</v>
      </c>
      <c r="B19" t="s">
        <v>116</v>
      </c>
      <c r="C19" s="30">
        <v>40356</v>
      </c>
      <c r="D19" s="31">
        <v>1944</v>
      </c>
      <c r="E19">
        <v>10</v>
      </c>
      <c r="F19">
        <v>50</v>
      </c>
      <c r="G19">
        <v>1</v>
      </c>
      <c r="H19">
        <v>49</v>
      </c>
      <c r="I19" t="s">
        <v>63</v>
      </c>
      <c r="J19" t="s">
        <v>63</v>
      </c>
    </row>
    <row r="20" spans="1:10" hidden="1">
      <c r="A20" t="s">
        <v>130</v>
      </c>
      <c r="B20" t="s">
        <v>116</v>
      </c>
      <c r="C20" s="30">
        <v>40417</v>
      </c>
      <c r="D20" s="31">
        <v>1944</v>
      </c>
      <c r="E20">
        <v>10</v>
      </c>
      <c r="F20">
        <v>50</v>
      </c>
      <c r="G20">
        <v>18</v>
      </c>
      <c r="H20">
        <v>32</v>
      </c>
      <c r="I20" t="s">
        <v>63</v>
      </c>
      <c r="J20" t="s">
        <v>63</v>
      </c>
    </row>
    <row r="21" spans="1:10" hidden="1">
      <c r="A21" t="s">
        <v>98</v>
      </c>
      <c r="B21" t="s">
        <v>99</v>
      </c>
      <c r="C21" s="30">
        <v>40321</v>
      </c>
      <c r="D21" s="31">
        <v>2110</v>
      </c>
      <c r="E21">
        <v>7</v>
      </c>
      <c r="F21">
        <v>50</v>
      </c>
      <c r="G21">
        <v>25</v>
      </c>
      <c r="H21">
        <v>25</v>
      </c>
      <c r="I21" t="s">
        <v>63</v>
      </c>
      <c r="J21" t="s">
        <v>63</v>
      </c>
    </row>
    <row r="22" spans="1:10" hidden="1">
      <c r="A22" t="s">
        <v>137</v>
      </c>
      <c r="B22" t="s">
        <v>99</v>
      </c>
      <c r="C22" s="30">
        <v>40444</v>
      </c>
      <c r="D22" s="31">
        <v>2110</v>
      </c>
      <c r="E22">
        <v>7</v>
      </c>
      <c r="F22">
        <v>50</v>
      </c>
      <c r="G22">
        <v>27</v>
      </c>
      <c r="H22">
        <v>23</v>
      </c>
      <c r="I22" t="s">
        <v>63</v>
      </c>
      <c r="J22" t="s">
        <v>63</v>
      </c>
    </row>
    <row r="23" spans="1:10" hidden="1">
      <c r="A23" t="s">
        <v>85</v>
      </c>
      <c r="B23" t="s">
        <v>86</v>
      </c>
      <c r="C23" s="30">
        <v>40278</v>
      </c>
      <c r="D23" s="31">
        <v>2908</v>
      </c>
      <c r="E23">
        <v>12</v>
      </c>
      <c r="F23">
        <v>50</v>
      </c>
      <c r="G23">
        <v>29</v>
      </c>
      <c r="H23">
        <v>21</v>
      </c>
      <c r="I23" t="s">
        <v>62</v>
      </c>
      <c r="J23" t="s">
        <v>63</v>
      </c>
    </row>
    <row r="24" spans="1:10" hidden="1">
      <c r="A24" t="s">
        <v>143</v>
      </c>
      <c r="B24" t="s">
        <v>86</v>
      </c>
      <c r="C24" s="30">
        <v>40482</v>
      </c>
      <c r="D24" s="31">
        <v>2908</v>
      </c>
      <c r="E24">
        <v>12</v>
      </c>
      <c r="F24">
        <v>50</v>
      </c>
      <c r="G24">
        <v>22</v>
      </c>
      <c r="H24">
        <v>28</v>
      </c>
      <c r="I24" t="s">
        <v>62</v>
      </c>
      <c r="J24" t="s">
        <v>63</v>
      </c>
    </row>
    <row r="25" spans="1:10" hidden="1">
      <c r="A25" t="s">
        <v>68</v>
      </c>
      <c r="B25" t="s">
        <v>69</v>
      </c>
      <c r="C25" s="30">
        <v>40208</v>
      </c>
      <c r="D25" s="31">
        <v>2590</v>
      </c>
      <c r="E25">
        <v>7</v>
      </c>
      <c r="F25">
        <v>50</v>
      </c>
      <c r="G25">
        <v>30</v>
      </c>
      <c r="H25">
        <v>20</v>
      </c>
      <c r="I25" t="s">
        <v>62</v>
      </c>
      <c r="J25" t="s">
        <v>62</v>
      </c>
    </row>
    <row r="26" spans="1:10" hidden="1">
      <c r="A26" t="s">
        <v>80</v>
      </c>
      <c r="B26" t="s">
        <v>69</v>
      </c>
      <c r="C26" s="30">
        <v>40257</v>
      </c>
      <c r="D26" s="31">
        <v>2590</v>
      </c>
      <c r="E26">
        <v>7</v>
      </c>
      <c r="F26">
        <v>50</v>
      </c>
      <c r="G26">
        <v>32</v>
      </c>
      <c r="H26">
        <v>18</v>
      </c>
      <c r="I26" t="s">
        <v>62</v>
      </c>
      <c r="J26" t="s">
        <v>62</v>
      </c>
    </row>
    <row r="27" spans="1:10" hidden="1">
      <c r="A27" t="s">
        <v>114</v>
      </c>
      <c r="B27" t="s">
        <v>69</v>
      </c>
      <c r="C27" s="30">
        <v>40349</v>
      </c>
      <c r="D27" s="31">
        <v>2590</v>
      </c>
      <c r="E27">
        <v>7</v>
      </c>
      <c r="F27">
        <v>50</v>
      </c>
      <c r="G27">
        <v>15</v>
      </c>
      <c r="H27">
        <v>35</v>
      </c>
      <c r="I27" t="s">
        <v>62</v>
      </c>
      <c r="J27" t="s">
        <v>62</v>
      </c>
    </row>
    <row r="28" spans="1:10" hidden="1">
      <c r="A28" t="s">
        <v>83</v>
      </c>
      <c r="B28" t="s">
        <v>84</v>
      </c>
      <c r="C28" s="30">
        <v>40275</v>
      </c>
      <c r="D28" s="31">
        <v>4870</v>
      </c>
      <c r="E28">
        <v>30</v>
      </c>
      <c r="F28">
        <v>50</v>
      </c>
      <c r="G28">
        <v>18</v>
      </c>
      <c r="H28">
        <v>32</v>
      </c>
      <c r="I28" t="s">
        <v>62</v>
      </c>
      <c r="J28" t="s">
        <v>62</v>
      </c>
    </row>
    <row r="29" spans="1:10" hidden="1">
      <c r="A29" t="s">
        <v>140</v>
      </c>
      <c r="B29" t="s">
        <v>84</v>
      </c>
      <c r="C29" s="30">
        <v>40478</v>
      </c>
      <c r="D29" s="31">
        <v>4870</v>
      </c>
      <c r="E29">
        <v>30</v>
      </c>
      <c r="F29">
        <v>50</v>
      </c>
      <c r="G29">
        <v>36</v>
      </c>
      <c r="H29">
        <v>14</v>
      </c>
      <c r="I29" t="s">
        <v>62</v>
      </c>
      <c r="J29" t="s">
        <v>62</v>
      </c>
    </row>
    <row r="30" spans="1:10">
      <c r="A30" t="s">
        <v>66</v>
      </c>
      <c r="B30" t="s">
        <v>67</v>
      </c>
      <c r="C30" s="30">
        <v>40198</v>
      </c>
      <c r="D30" s="31">
        <v>3933</v>
      </c>
      <c r="E30">
        <v>18</v>
      </c>
      <c r="F30">
        <v>50</v>
      </c>
      <c r="G30">
        <v>45</v>
      </c>
      <c r="H30">
        <v>5</v>
      </c>
      <c r="I30" t="s">
        <v>62</v>
      </c>
      <c r="J30" t="s">
        <v>62</v>
      </c>
    </row>
    <row r="31" spans="1:10" hidden="1">
      <c r="A31" t="s">
        <v>89</v>
      </c>
      <c r="B31" t="s">
        <v>67</v>
      </c>
      <c r="C31" s="30">
        <v>40288</v>
      </c>
      <c r="D31" s="31">
        <v>3933</v>
      </c>
      <c r="E31">
        <v>18</v>
      </c>
      <c r="F31">
        <v>50</v>
      </c>
      <c r="G31">
        <v>43</v>
      </c>
      <c r="H31">
        <v>7</v>
      </c>
      <c r="I31" t="s">
        <v>62</v>
      </c>
      <c r="J31" t="s">
        <v>62</v>
      </c>
    </row>
    <row r="32" spans="1:10" hidden="1">
      <c r="A32" t="s">
        <v>128</v>
      </c>
      <c r="B32" t="s">
        <v>67</v>
      </c>
      <c r="C32" s="30">
        <v>40410</v>
      </c>
      <c r="D32" s="31">
        <v>3933</v>
      </c>
      <c r="E32">
        <v>18</v>
      </c>
      <c r="F32">
        <v>50</v>
      </c>
      <c r="G32">
        <v>41</v>
      </c>
      <c r="H32">
        <v>9</v>
      </c>
      <c r="I32" t="s">
        <v>62</v>
      </c>
      <c r="J32" t="s">
        <v>62</v>
      </c>
    </row>
    <row r="33" spans="1:10" hidden="1">
      <c r="A33" t="s">
        <v>132</v>
      </c>
      <c r="B33" t="s">
        <v>67</v>
      </c>
      <c r="C33" s="30">
        <v>40432</v>
      </c>
      <c r="D33" s="31">
        <v>3933</v>
      </c>
      <c r="E33">
        <v>18</v>
      </c>
      <c r="F33">
        <v>50</v>
      </c>
      <c r="G33">
        <v>26</v>
      </c>
      <c r="H33">
        <v>24</v>
      </c>
      <c r="I33" t="s">
        <v>62</v>
      </c>
      <c r="J33" t="s">
        <v>62</v>
      </c>
    </row>
    <row r="34" spans="1:10" hidden="1">
      <c r="A34" t="s">
        <v>148</v>
      </c>
      <c r="B34" t="s">
        <v>67</v>
      </c>
      <c r="C34" s="30">
        <v>40542</v>
      </c>
      <c r="D34" s="31">
        <v>3933</v>
      </c>
      <c r="E34">
        <v>18</v>
      </c>
      <c r="F34">
        <v>50</v>
      </c>
      <c r="G34">
        <v>31</v>
      </c>
      <c r="H34">
        <v>19</v>
      </c>
      <c r="I34" t="s">
        <v>62</v>
      </c>
      <c r="J34" t="s">
        <v>62</v>
      </c>
    </row>
    <row r="35" spans="1:10" hidden="1">
      <c r="A35" t="s">
        <v>106</v>
      </c>
      <c r="B35" t="s">
        <v>107</v>
      </c>
      <c r="C35" s="30">
        <v>40340</v>
      </c>
      <c r="D35" s="31">
        <v>2600</v>
      </c>
      <c r="E35">
        <v>10</v>
      </c>
      <c r="F35">
        <v>50</v>
      </c>
      <c r="G35">
        <v>21</v>
      </c>
      <c r="H35">
        <v>29</v>
      </c>
      <c r="I35" t="s">
        <v>62</v>
      </c>
      <c r="J35" t="s">
        <v>63</v>
      </c>
    </row>
    <row r="36" spans="1:10" hidden="1">
      <c r="A36" t="s">
        <v>121</v>
      </c>
      <c r="B36" t="s">
        <v>107</v>
      </c>
      <c r="C36" s="30">
        <v>40370</v>
      </c>
      <c r="D36" s="31">
        <v>2600</v>
      </c>
      <c r="E36">
        <v>10</v>
      </c>
      <c r="F36">
        <v>50</v>
      </c>
      <c r="G36">
        <v>40</v>
      </c>
      <c r="H36">
        <v>10</v>
      </c>
      <c r="I36" t="s">
        <v>62</v>
      </c>
      <c r="J36" t="s">
        <v>63</v>
      </c>
    </row>
    <row r="37" spans="1:10" hidden="1">
      <c r="A37" t="s">
        <v>126</v>
      </c>
      <c r="B37" t="s">
        <v>107</v>
      </c>
      <c r="C37" s="30">
        <v>40401</v>
      </c>
      <c r="D37" s="31">
        <v>2600</v>
      </c>
      <c r="E37">
        <v>10</v>
      </c>
      <c r="F37">
        <v>50</v>
      </c>
      <c r="G37">
        <v>21</v>
      </c>
      <c r="H37">
        <v>29</v>
      </c>
      <c r="I37" t="s">
        <v>62</v>
      </c>
      <c r="J37" t="s">
        <v>63</v>
      </c>
    </row>
    <row r="38" spans="1:10" hidden="1">
      <c r="A38" t="s">
        <v>123</v>
      </c>
      <c r="B38" t="s">
        <v>124</v>
      </c>
      <c r="C38" s="30">
        <v>40371</v>
      </c>
      <c r="D38" s="31">
        <v>2100</v>
      </c>
      <c r="E38">
        <v>21</v>
      </c>
      <c r="F38">
        <v>50</v>
      </c>
      <c r="G38">
        <v>33</v>
      </c>
      <c r="H38">
        <v>17</v>
      </c>
      <c r="I38" t="s">
        <v>62</v>
      </c>
      <c r="J38" t="s">
        <v>63</v>
      </c>
    </row>
    <row r="39" spans="1:10" hidden="1">
      <c r="A39" t="s">
        <v>149</v>
      </c>
      <c r="B39" t="s">
        <v>124</v>
      </c>
      <c r="C39" s="30">
        <v>40543</v>
      </c>
      <c r="D39" s="31">
        <v>2100</v>
      </c>
      <c r="E39">
        <v>21</v>
      </c>
      <c r="F39">
        <v>50</v>
      </c>
      <c r="G39">
        <v>44</v>
      </c>
      <c r="H39">
        <v>6</v>
      </c>
      <c r="I39" t="s">
        <v>62</v>
      </c>
      <c r="J39" t="s">
        <v>63</v>
      </c>
    </row>
    <row r="40" spans="1:10" hidden="1">
      <c r="A40" t="s">
        <v>110</v>
      </c>
      <c r="B40" t="s">
        <v>111</v>
      </c>
      <c r="C40" s="30">
        <v>40341</v>
      </c>
      <c r="D40" s="31">
        <v>1970</v>
      </c>
      <c r="E40">
        <v>7</v>
      </c>
      <c r="F40">
        <v>50</v>
      </c>
      <c r="G40">
        <v>41</v>
      </c>
      <c r="H40">
        <v>9</v>
      </c>
      <c r="I40" t="s">
        <v>62</v>
      </c>
      <c r="J40" t="s">
        <v>62</v>
      </c>
    </row>
    <row r="41" spans="1:10" hidden="1">
      <c r="A41" t="s">
        <v>122</v>
      </c>
      <c r="B41" t="s">
        <v>111</v>
      </c>
      <c r="C41" s="30">
        <v>40371</v>
      </c>
      <c r="D41" s="31">
        <v>1970</v>
      </c>
      <c r="E41">
        <v>7</v>
      </c>
      <c r="F41">
        <v>50</v>
      </c>
      <c r="G41">
        <v>49</v>
      </c>
      <c r="H41">
        <v>1</v>
      </c>
      <c r="I41" t="s">
        <v>62</v>
      </c>
      <c r="J41" t="s">
        <v>62</v>
      </c>
    </row>
    <row r="42" spans="1:10" hidden="1">
      <c r="A42" t="s">
        <v>127</v>
      </c>
      <c r="B42" t="s">
        <v>111</v>
      </c>
      <c r="C42" s="30">
        <v>40402</v>
      </c>
      <c r="D42" s="31">
        <v>1970</v>
      </c>
      <c r="E42">
        <v>7</v>
      </c>
      <c r="F42">
        <v>50</v>
      </c>
      <c r="G42">
        <v>2</v>
      </c>
      <c r="H42">
        <v>48</v>
      </c>
      <c r="I42" t="s">
        <v>62</v>
      </c>
      <c r="J42" t="s">
        <v>62</v>
      </c>
    </row>
    <row r="43" spans="1:10" hidden="1">
      <c r="A43" t="s">
        <v>64</v>
      </c>
      <c r="B43" t="s">
        <v>65</v>
      </c>
      <c r="C43" s="30">
        <v>40196</v>
      </c>
      <c r="D43" s="31">
        <v>2800</v>
      </c>
      <c r="E43">
        <v>10</v>
      </c>
      <c r="F43">
        <v>50</v>
      </c>
      <c r="G43">
        <v>39</v>
      </c>
      <c r="H43">
        <v>11</v>
      </c>
      <c r="I43" t="s">
        <v>62</v>
      </c>
      <c r="J43" t="s">
        <v>62</v>
      </c>
    </row>
    <row r="44" spans="1:10" hidden="1">
      <c r="A44" t="s">
        <v>88</v>
      </c>
      <c r="B44" t="s">
        <v>65</v>
      </c>
      <c r="C44" s="30">
        <v>40286</v>
      </c>
      <c r="D44" s="31">
        <v>2800</v>
      </c>
      <c r="E44">
        <v>10</v>
      </c>
      <c r="F44">
        <v>50</v>
      </c>
      <c r="G44">
        <v>29</v>
      </c>
      <c r="H44">
        <v>21</v>
      </c>
      <c r="I44" t="s">
        <v>62</v>
      </c>
      <c r="J44" t="s">
        <v>62</v>
      </c>
    </row>
    <row r="45" spans="1:10" hidden="1">
      <c r="A45" t="s">
        <v>108</v>
      </c>
      <c r="B45" t="s">
        <v>109</v>
      </c>
      <c r="C45" s="30">
        <v>40341</v>
      </c>
      <c r="D45" s="31">
        <v>1900</v>
      </c>
      <c r="E45">
        <v>7</v>
      </c>
      <c r="F45">
        <v>50</v>
      </c>
      <c r="G45">
        <v>34</v>
      </c>
      <c r="H45">
        <v>16</v>
      </c>
      <c r="I45" t="s">
        <v>62</v>
      </c>
      <c r="J45" t="s">
        <v>63</v>
      </c>
    </row>
    <row r="46" spans="1:10" hidden="1">
      <c r="A46" t="s">
        <v>142</v>
      </c>
      <c r="B46" t="s">
        <v>109</v>
      </c>
      <c r="C46" s="30">
        <v>40482</v>
      </c>
      <c r="D46" s="31">
        <v>1900</v>
      </c>
      <c r="E46">
        <v>7</v>
      </c>
      <c r="F46">
        <v>50</v>
      </c>
      <c r="G46">
        <v>18</v>
      </c>
      <c r="H46">
        <v>32</v>
      </c>
      <c r="I46" t="s">
        <v>62</v>
      </c>
      <c r="J46" t="s">
        <v>63</v>
      </c>
    </row>
    <row r="47" spans="1:10" hidden="1">
      <c r="A47" t="s">
        <v>96</v>
      </c>
      <c r="B47" t="s">
        <v>97</v>
      </c>
      <c r="C47" s="30">
        <v>40318</v>
      </c>
      <c r="D47" s="31">
        <v>2103</v>
      </c>
      <c r="E47">
        <v>7</v>
      </c>
      <c r="F47">
        <v>50</v>
      </c>
      <c r="G47">
        <v>19</v>
      </c>
      <c r="H47">
        <v>31</v>
      </c>
      <c r="I47" t="s">
        <v>62</v>
      </c>
      <c r="J47" t="s">
        <v>62</v>
      </c>
    </row>
    <row r="48" spans="1:10" hidden="1">
      <c r="A48" t="s">
        <v>136</v>
      </c>
      <c r="B48" t="s">
        <v>97</v>
      </c>
      <c r="C48" s="30">
        <v>40441</v>
      </c>
      <c r="D48" s="31">
        <v>2103</v>
      </c>
      <c r="E48">
        <v>7</v>
      </c>
      <c r="F48">
        <v>50</v>
      </c>
      <c r="G48">
        <v>34</v>
      </c>
      <c r="H48">
        <v>16</v>
      </c>
      <c r="I48" t="s">
        <v>62</v>
      </c>
      <c r="J48" t="s">
        <v>62</v>
      </c>
    </row>
    <row r="49" spans="1:10" hidden="1">
      <c r="A49" t="s">
        <v>100</v>
      </c>
      <c r="B49" t="s">
        <v>101</v>
      </c>
      <c r="C49" s="30">
        <v>40325</v>
      </c>
      <c r="D49" s="31">
        <v>1890</v>
      </c>
      <c r="E49">
        <v>10</v>
      </c>
      <c r="F49">
        <v>50</v>
      </c>
      <c r="G49">
        <v>41</v>
      </c>
      <c r="H49">
        <v>9</v>
      </c>
      <c r="I49" t="s">
        <v>63</v>
      </c>
      <c r="J49" t="s">
        <v>63</v>
      </c>
    </row>
    <row r="50" spans="1:10" hidden="1">
      <c r="A50" t="s">
        <v>125</v>
      </c>
      <c r="B50" t="s">
        <v>101</v>
      </c>
      <c r="C50" s="30">
        <v>40386</v>
      </c>
      <c r="D50" s="31">
        <v>1890</v>
      </c>
      <c r="E50">
        <v>10</v>
      </c>
      <c r="F50">
        <v>50</v>
      </c>
      <c r="G50">
        <v>11</v>
      </c>
      <c r="H50">
        <v>39</v>
      </c>
      <c r="I50" t="s">
        <v>63</v>
      </c>
      <c r="J50" t="s">
        <v>63</v>
      </c>
    </row>
    <row r="51" spans="1:10">
      <c r="A51" t="s">
        <v>60</v>
      </c>
      <c r="B51" t="s">
        <v>61</v>
      </c>
      <c r="C51" s="30">
        <v>40189</v>
      </c>
      <c r="D51" s="31">
        <v>3105</v>
      </c>
      <c r="E51">
        <v>14</v>
      </c>
      <c r="F51">
        <v>50</v>
      </c>
      <c r="G51">
        <v>30</v>
      </c>
      <c r="H51">
        <v>20</v>
      </c>
      <c r="I51" t="s">
        <v>62</v>
      </c>
      <c r="J51" t="s">
        <v>63</v>
      </c>
    </row>
    <row r="52" spans="1:10" hidden="1">
      <c r="A52" t="s">
        <v>119</v>
      </c>
      <c r="B52" t="s">
        <v>61</v>
      </c>
      <c r="C52" s="30">
        <v>40366</v>
      </c>
      <c r="D52" s="31">
        <v>3105</v>
      </c>
      <c r="E52">
        <v>14</v>
      </c>
      <c r="F52">
        <v>50</v>
      </c>
      <c r="G52">
        <v>32</v>
      </c>
      <c r="H52">
        <v>18</v>
      </c>
      <c r="I52" t="s">
        <v>62</v>
      </c>
      <c r="J52" t="s">
        <v>63</v>
      </c>
    </row>
    <row r="53" spans="1:10" hidden="1">
      <c r="A53" t="s">
        <v>134</v>
      </c>
      <c r="B53" t="s">
        <v>61</v>
      </c>
      <c r="C53" s="30">
        <v>40435</v>
      </c>
      <c r="D53" s="31">
        <v>3105</v>
      </c>
      <c r="E53">
        <v>14</v>
      </c>
      <c r="F53">
        <v>50</v>
      </c>
      <c r="G53">
        <v>26</v>
      </c>
      <c r="H53">
        <v>24</v>
      </c>
      <c r="I53" t="s">
        <v>62</v>
      </c>
      <c r="J53" t="s">
        <v>63</v>
      </c>
    </row>
    <row r="54" spans="1:10" hidden="1">
      <c r="A54" t="s">
        <v>147</v>
      </c>
      <c r="B54" t="s">
        <v>61</v>
      </c>
      <c r="C54" s="30">
        <v>40533</v>
      </c>
      <c r="D54" s="31">
        <v>3105</v>
      </c>
      <c r="E54">
        <v>14</v>
      </c>
      <c r="F54">
        <v>50</v>
      </c>
      <c r="G54">
        <v>50</v>
      </c>
      <c r="H54">
        <v>0</v>
      </c>
      <c r="I54" t="s">
        <v>62</v>
      </c>
      <c r="J54" t="s">
        <v>63</v>
      </c>
    </row>
    <row r="55" spans="1:10">
      <c r="A55" t="s">
        <v>76</v>
      </c>
      <c r="B55" t="s">
        <v>77</v>
      </c>
      <c r="C55" s="30">
        <v>40249</v>
      </c>
      <c r="D55" s="31">
        <v>3400</v>
      </c>
      <c r="E55">
        <v>14</v>
      </c>
      <c r="F55">
        <v>50</v>
      </c>
      <c r="G55">
        <v>22</v>
      </c>
      <c r="H55">
        <v>28</v>
      </c>
      <c r="I55" t="s">
        <v>62</v>
      </c>
      <c r="J55" t="s">
        <v>63</v>
      </c>
    </row>
    <row r="56" spans="1:10" hidden="1">
      <c r="A56" t="s">
        <v>133</v>
      </c>
      <c r="B56" t="s">
        <v>77</v>
      </c>
      <c r="C56" s="30">
        <v>40433</v>
      </c>
      <c r="D56" s="31">
        <v>3400</v>
      </c>
      <c r="E56">
        <v>14</v>
      </c>
      <c r="F56">
        <v>50</v>
      </c>
      <c r="G56">
        <v>19</v>
      </c>
      <c r="H56">
        <v>31</v>
      </c>
      <c r="I56" t="s">
        <v>62</v>
      </c>
      <c r="J56" t="s">
        <v>63</v>
      </c>
    </row>
    <row r="57" spans="1:10">
      <c r="A57" t="s">
        <v>70</v>
      </c>
      <c r="B57" t="s">
        <v>71</v>
      </c>
      <c r="C57" s="30">
        <v>40209</v>
      </c>
      <c r="D57" s="31">
        <v>4200</v>
      </c>
      <c r="E57">
        <v>14</v>
      </c>
      <c r="F57">
        <v>50</v>
      </c>
      <c r="G57">
        <v>38</v>
      </c>
      <c r="H57">
        <v>12</v>
      </c>
      <c r="I57" t="s">
        <v>62</v>
      </c>
      <c r="J57" t="s">
        <v>62</v>
      </c>
    </row>
    <row r="58" spans="1:10" hidden="1">
      <c r="A58" t="s">
        <v>103</v>
      </c>
      <c r="B58" t="s">
        <v>71</v>
      </c>
      <c r="C58" s="30">
        <v>40338</v>
      </c>
      <c r="D58" s="31">
        <v>4200</v>
      </c>
      <c r="E58">
        <v>14</v>
      </c>
      <c r="F58">
        <v>50</v>
      </c>
      <c r="G58">
        <v>28</v>
      </c>
      <c r="H58">
        <v>22</v>
      </c>
      <c r="I58" t="s">
        <v>62</v>
      </c>
      <c r="J58" t="s">
        <v>62</v>
      </c>
    </row>
    <row r="59" spans="1:10" hidden="1">
      <c r="A59" t="s">
        <v>141</v>
      </c>
      <c r="B59" t="s">
        <v>71</v>
      </c>
      <c r="C59" s="30">
        <v>40480</v>
      </c>
      <c r="D59" s="31">
        <v>4200</v>
      </c>
      <c r="E59">
        <v>14</v>
      </c>
      <c r="F59">
        <v>50</v>
      </c>
      <c r="G59">
        <v>28</v>
      </c>
      <c r="H59">
        <v>22</v>
      </c>
      <c r="I59" t="s">
        <v>62</v>
      </c>
      <c r="J59" t="s">
        <v>62</v>
      </c>
    </row>
    <row r="60" spans="1:10" hidden="1">
      <c r="A60" t="s">
        <v>94</v>
      </c>
      <c r="B60" t="s">
        <v>95</v>
      </c>
      <c r="C60" s="30">
        <v>40316</v>
      </c>
      <c r="D60" s="31">
        <v>3200</v>
      </c>
      <c r="E60">
        <v>10</v>
      </c>
      <c r="F60">
        <v>50</v>
      </c>
      <c r="G60">
        <v>18</v>
      </c>
      <c r="H60">
        <v>32</v>
      </c>
      <c r="I60" t="s">
        <v>62</v>
      </c>
      <c r="J60" t="s">
        <v>62</v>
      </c>
    </row>
    <row r="61" spans="1:10" hidden="1">
      <c r="A61" t="s">
        <v>144</v>
      </c>
      <c r="B61" t="s">
        <v>95</v>
      </c>
      <c r="C61" s="30">
        <v>40500</v>
      </c>
      <c r="D61" s="31">
        <v>3200</v>
      </c>
      <c r="E61">
        <v>10</v>
      </c>
      <c r="F61">
        <v>50</v>
      </c>
      <c r="G61">
        <v>46</v>
      </c>
      <c r="H61">
        <v>4</v>
      </c>
      <c r="I61" t="s">
        <v>62</v>
      </c>
      <c r="J61" t="s">
        <v>62</v>
      </c>
    </row>
    <row r="62" spans="1:10" hidden="1">
      <c r="A62" t="s">
        <v>78</v>
      </c>
      <c r="B62" t="s">
        <v>79</v>
      </c>
      <c r="C62" s="30">
        <v>40255</v>
      </c>
      <c r="D62" s="31">
        <v>2190</v>
      </c>
      <c r="E62">
        <v>18</v>
      </c>
      <c r="F62">
        <v>50</v>
      </c>
      <c r="G62">
        <v>44</v>
      </c>
      <c r="H62">
        <v>6</v>
      </c>
      <c r="I62" t="s">
        <v>62</v>
      </c>
      <c r="J62" t="s">
        <v>62</v>
      </c>
    </row>
    <row r="63" spans="1:10" hidden="1">
      <c r="A63" t="s">
        <v>135</v>
      </c>
      <c r="B63" t="s">
        <v>79</v>
      </c>
      <c r="C63" s="30">
        <v>40439</v>
      </c>
      <c r="D63" s="31">
        <v>2190</v>
      </c>
      <c r="E63">
        <v>18</v>
      </c>
      <c r="F63">
        <v>50</v>
      </c>
      <c r="G63">
        <v>18</v>
      </c>
      <c r="H63">
        <v>32</v>
      </c>
      <c r="I63" t="s">
        <v>62</v>
      </c>
      <c r="J63" t="s">
        <v>62</v>
      </c>
    </row>
    <row r="64" spans="1:10">
      <c r="A64" t="s">
        <v>3</v>
      </c>
      <c r="C64">
        <f>SUBTOTAL(103,[Date départ])</f>
        <v>5</v>
      </c>
      <c r="D64" s="32">
        <f>SUBTOTAL(101,[Prix])</f>
        <v>3903</v>
      </c>
      <c r="E64" s="33">
        <f>SUBTOTAL(101,[Nombre de jours])</f>
        <v>14.8</v>
      </c>
      <c r="F64">
        <f>SUBTOTAL(101,[Capacité en sièges])</f>
        <v>50</v>
      </c>
      <c r="G64" s="33">
        <f>SUBTOTAL(101,[Sièges réservés])</f>
        <v>35.4</v>
      </c>
      <c r="J64">
        <f>SUBTOTAL(103,[Repas inclus])</f>
        <v>5</v>
      </c>
    </row>
  </sheetData>
  <conditionalFormatting sqref="G2:G63">
    <cfRule type="cellIs" dxfId="21" priority="1" operator="lessThan">
      <formula>25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F12" sqref="F12"/>
    </sheetView>
  </sheetViews>
  <sheetFormatPr baseColWidth="10" defaultRowHeight="15"/>
  <cols>
    <col min="1" max="1" width="15" bestFit="1" customWidth="1"/>
    <col min="2" max="2" width="11.28515625" bestFit="1" customWidth="1"/>
  </cols>
  <sheetData>
    <row r="1" spans="1:3">
      <c r="A1" t="s">
        <v>150</v>
      </c>
      <c r="B1" t="s">
        <v>151</v>
      </c>
      <c r="C1" t="s">
        <v>152</v>
      </c>
    </row>
    <row r="2" spans="1:3">
      <c r="A2" t="s">
        <v>153</v>
      </c>
      <c r="B2">
        <v>1000</v>
      </c>
      <c r="C2">
        <v>2000</v>
      </c>
    </row>
    <row r="3" spans="1:3">
      <c r="A3" t="s">
        <v>154</v>
      </c>
      <c r="B3">
        <v>200</v>
      </c>
      <c r="C3">
        <v>100</v>
      </c>
    </row>
    <row r="4" spans="1:3">
      <c r="A4" t="s">
        <v>155</v>
      </c>
      <c r="B4">
        <v>300</v>
      </c>
      <c r="C4">
        <v>400</v>
      </c>
    </row>
    <row r="5" spans="1:3">
      <c r="A5" t="s">
        <v>156</v>
      </c>
      <c r="B5">
        <v>400</v>
      </c>
      <c r="C5">
        <v>500</v>
      </c>
    </row>
    <row r="6" spans="1:3">
      <c r="A6" t="s">
        <v>157</v>
      </c>
      <c r="B6">
        <v>100</v>
      </c>
      <c r="C6">
        <v>200</v>
      </c>
    </row>
    <row r="7" spans="1:3">
      <c r="A7" t="s">
        <v>158</v>
      </c>
      <c r="B7">
        <v>980</v>
      </c>
      <c r="C7">
        <v>1010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topLeftCell="A4" workbookViewId="0">
      <selection activeCell="J8" sqref="J8"/>
    </sheetView>
  </sheetViews>
  <sheetFormatPr baseColWidth="10" defaultRowHeight="15"/>
  <cols>
    <col min="1" max="1" width="15" bestFit="1" customWidth="1"/>
    <col min="2" max="2" width="11.28515625" bestFit="1" customWidth="1"/>
    <col min="4" max="4" width="14.5703125" bestFit="1" customWidth="1"/>
  </cols>
  <sheetData>
    <row r="1" spans="1:4">
      <c r="A1" t="s">
        <v>150</v>
      </c>
      <c r="B1" t="s">
        <v>151</v>
      </c>
      <c r="C1" t="s">
        <v>152</v>
      </c>
      <c r="D1" t="s">
        <v>159</v>
      </c>
    </row>
    <row r="2" spans="1:4">
      <c r="A2" t="s">
        <v>153</v>
      </c>
      <c r="B2">
        <v>1000</v>
      </c>
      <c r="C2">
        <v>2000</v>
      </c>
      <c r="D2">
        <f>B2+C2</f>
        <v>3000</v>
      </c>
    </row>
    <row r="3" spans="1:4">
      <c r="A3" t="s">
        <v>154</v>
      </c>
      <c r="B3">
        <v>200</v>
      </c>
      <c r="C3">
        <v>100</v>
      </c>
      <c r="D3">
        <f t="shared" ref="D3:D7" si="0">B3+C3</f>
        <v>300</v>
      </c>
    </row>
    <row r="4" spans="1:4">
      <c r="A4" t="s">
        <v>155</v>
      </c>
      <c r="B4">
        <v>300</v>
      </c>
      <c r="C4">
        <v>400</v>
      </c>
      <c r="D4">
        <f t="shared" si="0"/>
        <v>700</v>
      </c>
    </row>
    <row r="5" spans="1:4">
      <c r="A5" t="s">
        <v>156</v>
      </c>
      <c r="B5">
        <v>400</v>
      </c>
      <c r="C5">
        <v>500</v>
      </c>
      <c r="D5">
        <f t="shared" si="0"/>
        <v>900</v>
      </c>
    </row>
    <row r="6" spans="1:4">
      <c r="A6" t="s">
        <v>157</v>
      </c>
      <c r="B6">
        <v>100</v>
      </c>
      <c r="C6">
        <v>200</v>
      </c>
      <c r="D6">
        <f t="shared" si="0"/>
        <v>300</v>
      </c>
    </row>
    <row r="7" spans="1:4">
      <c r="A7" t="s">
        <v>158</v>
      </c>
      <c r="B7">
        <v>980</v>
      </c>
      <c r="C7">
        <v>1010</v>
      </c>
      <c r="D7">
        <f t="shared" si="0"/>
        <v>1990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topLeftCell="A2" workbookViewId="0">
      <selection activeCell="E20" sqref="E20"/>
    </sheetView>
  </sheetViews>
  <sheetFormatPr baseColWidth="10" defaultRowHeight="15"/>
  <sheetData>
    <row r="1" spans="1:9" ht="30">
      <c r="A1" s="7" t="s">
        <v>51</v>
      </c>
      <c r="B1" s="34" t="s">
        <v>52</v>
      </c>
      <c r="C1" s="35" t="s">
        <v>53</v>
      </c>
      <c r="D1" s="35" t="s">
        <v>54</v>
      </c>
      <c r="E1" s="36" t="s">
        <v>55</v>
      </c>
      <c r="F1" s="34" t="s">
        <v>56</v>
      </c>
      <c r="G1" s="34" t="s">
        <v>57</v>
      </c>
      <c r="H1" s="34" t="s">
        <v>58</v>
      </c>
      <c r="I1" s="34" t="s">
        <v>59</v>
      </c>
    </row>
    <row r="2" spans="1:9" ht="15.75">
      <c r="A2" s="18" t="s">
        <v>61</v>
      </c>
      <c r="B2" s="19">
        <v>40189</v>
      </c>
      <c r="C2" s="20">
        <v>3105</v>
      </c>
      <c r="D2" s="21">
        <v>14</v>
      </c>
      <c r="E2" s="21">
        <v>50</v>
      </c>
      <c r="F2" s="21">
        <v>30</v>
      </c>
      <c r="G2" s="17">
        <f>[Capacité en sièges]-[Sièges réservés]</f>
        <v>20</v>
      </c>
      <c r="H2" s="22" t="s">
        <v>62</v>
      </c>
      <c r="I2" s="23" t="s">
        <v>63</v>
      </c>
    </row>
    <row r="3" spans="1:9" ht="15.75">
      <c r="A3" s="18" t="s">
        <v>65</v>
      </c>
      <c r="B3" s="19">
        <v>40196</v>
      </c>
      <c r="C3" s="20">
        <v>2800</v>
      </c>
      <c r="D3" s="21">
        <v>10</v>
      </c>
      <c r="E3" s="21">
        <v>50</v>
      </c>
      <c r="F3" s="21">
        <v>39</v>
      </c>
      <c r="G3" s="17">
        <f>[Capacité en sièges]-[Sièges réservés]</f>
        <v>11</v>
      </c>
      <c r="H3" s="22" t="s">
        <v>62</v>
      </c>
      <c r="I3" s="23" t="s">
        <v>62</v>
      </c>
    </row>
    <row r="4" spans="1:9" ht="15.75">
      <c r="A4" s="18" t="s">
        <v>67</v>
      </c>
      <c r="B4" s="19">
        <v>40198</v>
      </c>
      <c r="C4" s="20">
        <v>3933</v>
      </c>
      <c r="D4" s="21">
        <v>18</v>
      </c>
      <c r="E4" s="21">
        <v>50</v>
      </c>
      <c r="F4" s="21">
        <v>45</v>
      </c>
      <c r="G4" s="17">
        <f>[Capacité en sièges]-[Sièges réservés]</f>
        <v>5</v>
      </c>
      <c r="H4" s="22" t="s">
        <v>62</v>
      </c>
      <c r="I4" s="23" t="s">
        <v>62</v>
      </c>
    </row>
    <row r="5" spans="1:9" ht="15.75">
      <c r="A5" s="24" t="s">
        <v>69</v>
      </c>
      <c r="B5" s="25">
        <v>40208</v>
      </c>
      <c r="C5" s="26">
        <v>2590</v>
      </c>
      <c r="D5" s="27">
        <v>7</v>
      </c>
      <c r="E5" s="21">
        <v>50</v>
      </c>
      <c r="F5" s="27">
        <v>30</v>
      </c>
      <c r="G5" s="17">
        <f>[Capacité en sièges]-[Sièges réservés]</f>
        <v>20</v>
      </c>
      <c r="H5" s="28" t="s">
        <v>62</v>
      </c>
      <c r="I5" s="37" t="s">
        <v>62</v>
      </c>
    </row>
    <row r="6" spans="1:9" ht="15.75">
      <c r="A6" s="24" t="s">
        <v>71</v>
      </c>
      <c r="B6" s="25">
        <v>40209</v>
      </c>
      <c r="C6" s="26">
        <v>4200</v>
      </c>
      <c r="D6" s="27">
        <v>14</v>
      </c>
      <c r="E6" s="21">
        <v>50</v>
      </c>
      <c r="F6" s="27">
        <v>38</v>
      </c>
      <c r="G6" s="17">
        <f>[Capacité en sièges]-[Sièges réservés]</f>
        <v>12</v>
      </c>
      <c r="H6" s="28" t="s">
        <v>62</v>
      </c>
      <c r="I6" s="37" t="s">
        <v>62</v>
      </c>
    </row>
    <row r="7" spans="1:9" ht="15.75">
      <c r="A7" s="18" t="s">
        <v>73</v>
      </c>
      <c r="B7" s="19">
        <v>40232</v>
      </c>
      <c r="C7" s="20">
        <v>4877</v>
      </c>
      <c r="D7" s="21">
        <v>14</v>
      </c>
      <c r="E7" s="21">
        <v>50</v>
      </c>
      <c r="F7" s="21">
        <v>42</v>
      </c>
      <c r="G7" s="17">
        <f>[Capacité en sièges]-[Sièges réservés]</f>
        <v>8</v>
      </c>
      <c r="H7" s="22" t="s">
        <v>63</v>
      </c>
      <c r="I7" s="23" t="s">
        <v>63</v>
      </c>
    </row>
    <row r="8" spans="1:9" ht="15.75">
      <c r="A8" s="18" t="s">
        <v>75</v>
      </c>
      <c r="B8" s="19">
        <v>40237</v>
      </c>
      <c r="C8" s="20">
        <v>2822</v>
      </c>
      <c r="D8" s="21">
        <v>7</v>
      </c>
      <c r="E8" s="21">
        <v>50</v>
      </c>
      <c r="F8" s="21">
        <v>18</v>
      </c>
      <c r="G8" s="17">
        <f>[Capacité en sièges]-[Sièges réservés]</f>
        <v>32</v>
      </c>
      <c r="H8" s="22" t="s">
        <v>62</v>
      </c>
      <c r="I8" s="23" t="s">
        <v>63</v>
      </c>
    </row>
    <row r="9" spans="1:9" ht="15.75">
      <c r="A9" s="38" t="s">
        <v>77</v>
      </c>
      <c r="B9" s="19">
        <v>40249</v>
      </c>
      <c r="C9" s="20">
        <v>3400</v>
      </c>
      <c r="D9" s="21">
        <v>14</v>
      </c>
      <c r="E9" s="21">
        <v>50</v>
      </c>
      <c r="F9" s="21">
        <v>22</v>
      </c>
      <c r="G9" s="17">
        <f>[Capacité en sièges]-[Sièges réservés]</f>
        <v>28</v>
      </c>
      <c r="H9" s="22" t="s">
        <v>62</v>
      </c>
      <c r="I9" s="23" t="s">
        <v>63</v>
      </c>
    </row>
    <row r="10" spans="1:9" ht="15.75">
      <c r="A10" s="29" t="s">
        <v>79</v>
      </c>
      <c r="B10" s="19">
        <v>40255</v>
      </c>
      <c r="C10" s="20">
        <v>2190</v>
      </c>
      <c r="D10" s="21">
        <v>18</v>
      </c>
      <c r="E10" s="21">
        <v>50</v>
      </c>
      <c r="F10" s="21">
        <v>44</v>
      </c>
      <c r="G10" s="17">
        <f>[Capacité en sièges]-[Sièges réservés]</f>
        <v>6</v>
      </c>
      <c r="H10" s="22" t="s">
        <v>62</v>
      </c>
      <c r="I10" s="23" t="s">
        <v>62</v>
      </c>
    </row>
    <row r="11" spans="1:9" ht="15.75">
      <c r="A11" s="29" t="s">
        <v>69</v>
      </c>
      <c r="B11" s="19">
        <v>40257</v>
      </c>
      <c r="C11" s="20">
        <v>2590</v>
      </c>
      <c r="D11" s="21">
        <v>7</v>
      </c>
      <c r="E11" s="21">
        <v>50</v>
      </c>
      <c r="F11" s="21">
        <v>32</v>
      </c>
      <c r="G11" s="17">
        <f>[Capacité en sièges]-[Sièges réservés]</f>
        <v>18</v>
      </c>
      <c r="H11" s="22" t="s">
        <v>62</v>
      </c>
      <c r="I11" s="23" t="s">
        <v>62</v>
      </c>
    </row>
    <row r="12" spans="1:9" ht="15.75">
      <c r="A12" s="29" t="s">
        <v>82</v>
      </c>
      <c r="B12" s="19">
        <v>40260</v>
      </c>
      <c r="C12" s="20">
        <v>2450</v>
      </c>
      <c r="D12" s="21">
        <v>18</v>
      </c>
      <c r="E12" s="21">
        <v>50</v>
      </c>
      <c r="F12" s="21">
        <v>45</v>
      </c>
      <c r="G12" s="17">
        <f>[Capacité en sièges]-[Sièges réservés]</f>
        <v>5</v>
      </c>
      <c r="H12" s="22" t="s">
        <v>63</v>
      </c>
      <c r="I12" s="23" t="s">
        <v>63</v>
      </c>
    </row>
    <row r="13" spans="1:9" ht="15.75">
      <c r="A13" s="29" t="s">
        <v>84</v>
      </c>
      <c r="B13" s="19">
        <v>40275</v>
      </c>
      <c r="C13" s="20">
        <v>4870</v>
      </c>
      <c r="D13" s="21">
        <v>30</v>
      </c>
      <c r="E13" s="21">
        <v>50</v>
      </c>
      <c r="F13" s="21">
        <v>18</v>
      </c>
      <c r="G13" s="17">
        <f>[Capacité en sièges]-[Sièges réservés]</f>
        <v>32</v>
      </c>
      <c r="H13" s="22" t="s">
        <v>62</v>
      </c>
      <c r="I13" s="23" t="s">
        <v>62</v>
      </c>
    </row>
    <row r="14" spans="1:9" ht="15.75">
      <c r="A14" s="29" t="s">
        <v>86</v>
      </c>
      <c r="B14" s="19">
        <v>40278</v>
      </c>
      <c r="C14" s="20">
        <v>2908</v>
      </c>
      <c r="D14" s="21">
        <v>12</v>
      </c>
      <c r="E14" s="21">
        <v>50</v>
      </c>
      <c r="F14" s="21">
        <v>29</v>
      </c>
      <c r="G14" s="17">
        <f>[Capacité en sièges]-[Sièges réservés]</f>
        <v>21</v>
      </c>
      <c r="H14" s="22" t="s">
        <v>62</v>
      </c>
      <c r="I14" s="23" t="s">
        <v>63</v>
      </c>
    </row>
    <row r="15" spans="1:9" ht="15.75">
      <c r="A15" s="18" t="s">
        <v>73</v>
      </c>
      <c r="B15" s="19">
        <v>40282</v>
      </c>
      <c r="C15" s="20">
        <v>4877</v>
      </c>
      <c r="D15" s="21">
        <v>14</v>
      </c>
      <c r="E15" s="21">
        <v>50</v>
      </c>
      <c r="F15" s="21">
        <v>20</v>
      </c>
      <c r="G15" s="17">
        <f>[Capacité en sièges]-[Sièges réservés]</f>
        <v>30</v>
      </c>
      <c r="H15" s="22" t="s">
        <v>63</v>
      </c>
      <c r="I15" s="23" t="s">
        <v>63</v>
      </c>
    </row>
    <row r="16" spans="1:9" ht="15.75">
      <c r="A16" s="18" t="s">
        <v>65</v>
      </c>
      <c r="B16" s="19">
        <v>40286</v>
      </c>
      <c r="C16" s="20">
        <v>2800</v>
      </c>
      <c r="D16" s="21">
        <v>10</v>
      </c>
      <c r="E16" s="21">
        <v>50</v>
      </c>
      <c r="F16" s="21">
        <v>29</v>
      </c>
      <c r="G16" s="17">
        <f>[Capacité en sièges]-[Sièges réservés]</f>
        <v>21</v>
      </c>
      <c r="H16" s="22" t="s">
        <v>62</v>
      </c>
      <c r="I16" s="23" t="s">
        <v>62</v>
      </c>
    </row>
    <row r="17" spans="1:9" ht="15.75">
      <c r="A17" s="18" t="s">
        <v>67</v>
      </c>
      <c r="B17" s="19">
        <v>40288</v>
      </c>
      <c r="C17" s="20">
        <v>3933</v>
      </c>
      <c r="D17" s="21">
        <v>18</v>
      </c>
      <c r="E17" s="21">
        <v>50</v>
      </c>
      <c r="F17" s="21">
        <v>43</v>
      </c>
      <c r="G17" s="17">
        <f>[Capacité en sièges]-[Sièges réservés]</f>
        <v>7</v>
      </c>
      <c r="H17" s="22" t="s">
        <v>62</v>
      </c>
      <c r="I17" s="23" t="s">
        <v>62</v>
      </c>
    </row>
    <row r="18" spans="1:9" ht="15.75">
      <c r="A18" s="18" t="s">
        <v>91</v>
      </c>
      <c r="B18" s="19">
        <v>40291</v>
      </c>
      <c r="C18" s="20">
        <v>2877</v>
      </c>
      <c r="D18" s="21">
        <v>14</v>
      </c>
      <c r="E18" s="21">
        <v>50</v>
      </c>
      <c r="F18" s="21">
        <v>48</v>
      </c>
      <c r="G18" s="17">
        <f>[Capacité en sièges]-[Sièges réservés]</f>
        <v>2</v>
      </c>
      <c r="H18" s="22" t="s">
        <v>63</v>
      </c>
      <c r="I18" s="23" t="s">
        <v>63</v>
      </c>
    </row>
    <row r="19" spans="1:9" ht="15.75">
      <c r="A19" s="29" t="s">
        <v>93</v>
      </c>
      <c r="B19" s="19">
        <v>40307</v>
      </c>
      <c r="C19" s="20">
        <v>3100</v>
      </c>
      <c r="D19" s="21">
        <v>14</v>
      </c>
      <c r="E19" s="21">
        <v>50</v>
      </c>
      <c r="F19" s="21">
        <v>38</v>
      </c>
      <c r="G19" s="17">
        <f>[Capacité en sièges]-[Sièges réservés]</f>
        <v>12</v>
      </c>
      <c r="H19" s="22" t="s">
        <v>62</v>
      </c>
      <c r="I19" s="23" t="s">
        <v>63</v>
      </c>
    </row>
    <row r="20" spans="1:9" ht="15.75">
      <c r="A20" s="29" t="s">
        <v>95</v>
      </c>
      <c r="B20" s="19">
        <v>40316</v>
      </c>
      <c r="C20" s="20">
        <v>3200</v>
      </c>
      <c r="D20" s="21">
        <v>10</v>
      </c>
      <c r="E20" s="21">
        <v>50</v>
      </c>
      <c r="F20" s="21">
        <v>18</v>
      </c>
      <c r="G20" s="17">
        <f>[Capacité en sièges]-[Sièges réservés]</f>
        <v>32</v>
      </c>
      <c r="H20" s="22" t="s">
        <v>62</v>
      </c>
      <c r="I20" s="23" t="s">
        <v>62</v>
      </c>
    </row>
    <row r="21" spans="1:9" ht="15.75">
      <c r="A21" s="29" t="s">
        <v>97</v>
      </c>
      <c r="B21" s="19">
        <v>40318</v>
      </c>
      <c r="C21" s="20">
        <v>2103</v>
      </c>
      <c r="D21" s="21">
        <v>7</v>
      </c>
      <c r="E21" s="21">
        <v>50</v>
      </c>
      <c r="F21" s="21">
        <v>19</v>
      </c>
      <c r="G21" s="17">
        <f>[Capacité en sièges]-[Sièges réservés]</f>
        <v>31</v>
      </c>
      <c r="H21" s="22" t="s">
        <v>62</v>
      </c>
      <c r="I21" s="23" t="s">
        <v>62</v>
      </c>
    </row>
    <row r="22" spans="1:9" ht="15.75">
      <c r="A22" s="29" t="s">
        <v>99</v>
      </c>
      <c r="B22" s="19">
        <v>40321</v>
      </c>
      <c r="C22" s="20">
        <v>2110</v>
      </c>
      <c r="D22" s="21">
        <v>7</v>
      </c>
      <c r="E22" s="21">
        <v>50</v>
      </c>
      <c r="F22" s="21">
        <v>25</v>
      </c>
      <c r="G22" s="17">
        <f>[Capacité en sièges]-[Sièges réservés]</f>
        <v>25</v>
      </c>
      <c r="H22" s="22" t="s">
        <v>63</v>
      </c>
      <c r="I22" s="23" t="s">
        <v>63</v>
      </c>
    </row>
    <row r="23" spans="1:9" ht="15.75">
      <c r="A23" s="29" t="s">
        <v>101</v>
      </c>
      <c r="B23" s="19">
        <v>40325</v>
      </c>
      <c r="C23" s="20">
        <v>1890</v>
      </c>
      <c r="D23" s="21">
        <v>10</v>
      </c>
      <c r="E23" s="21">
        <v>50</v>
      </c>
      <c r="F23" s="21">
        <v>41</v>
      </c>
      <c r="G23" s="17">
        <f>[Capacité en sièges]-[Sièges réservés]</f>
        <v>9</v>
      </c>
      <c r="H23" s="22" t="s">
        <v>63</v>
      </c>
      <c r="I23" s="23" t="s">
        <v>63</v>
      </c>
    </row>
    <row r="24" spans="1:9" ht="15.75">
      <c r="A24" s="29" t="s">
        <v>93</v>
      </c>
      <c r="B24" s="19">
        <v>40338</v>
      </c>
      <c r="C24" s="20">
        <v>3100</v>
      </c>
      <c r="D24" s="21">
        <v>14</v>
      </c>
      <c r="E24" s="21">
        <v>50</v>
      </c>
      <c r="F24" s="21">
        <v>19</v>
      </c>
      <c r="G24" s="17">
        <f>[Capacité en sièges]-[Sièges réservés]</f>
        <v>31</v>
      </c>
      <c r="H24" s="22" t="s">
        <v>62</v>
      </c>
      <c r="I24" s="23" t="s">
        <v>63</v>
      </c>
    </row>
    <row r="25" spans="1:9" ht="15.75">
      <c r="A25" s="29" t="s">
        <v>71</v>
      </c>
      <c r="B25" s="19">
        <v>40338</v>
      </c>
      <c r="C25" s="20">
        <v>4200</v>
      </c>
      <c r="D25" s="21">
        <v>14</v>
      </c>
      <c r="E25" s="21">
        <v>50</v>
      </c>
      <c r="F25" s="21">
        <v>28</v>
      </c>
      <c r="G25" s="17">
        <f>[Capacité en sièges]-[Sièges réservés]</f>
        <v>22</v>
      </c>
      <c r="H25" s="22" t="s">
        <v>62</v>
      </c>
      <c r="I25" s="23" t="s">
        <v>62</v>
      </c>
    </row>
    <row r="26" spans="1:9" ht="15.75">
      <c r="A26" s="29" t="s">
        <v>105</v>
      </c>
      <c r="B26" s="19">
        <v>40339</v>
      </c>
      <c r="C26" s="20">
        <v>3190</v>
      </c>
      <c r="D26" s="21">
        <v>21</v>
      </c>
      <c r="E26" s="21">
        <v>50</v>
      </c>
      <c r="F26" s="21">
        <v>11</v>
      </c>
      <c r="G26" s="17">
        <f>[Capacité en sièges]-[Sièges réservés]</f>
        <v>39</v>
      </c>
      <c r="H26" s="22" t="s">
        <v>62</v>
      </c>
      <c r="I26" s="23" t="s">
        <v>63</v>
      </c>
    </row>
    <row r="27" spans="1:9" ht="15.75">
      <c r="A27" s="29" t="s">
        <v>107</v>
      </c>
      <c r="B27" s="19">
        <v>40340</v>
      </c>
      <c r="C27" s="20">
        <v>2600</v>
      </c>
      <c r="D27" s="21">
        <v>10</v>
      </c>
      <c r="E27" s="21">
        <v>50</v>
      </c>
      <c r="F27" s="21">
        <v>21</v>
      </c>
      <c r="G27" s="17">
        <f>[Capacité en sièges]-[Sièges réservés]</f>
        <v>29</v>
      </c>
      <c r="H27" s="22" t="s">
        <v>62</v>
      </c>
      <c r="I27" s="23" t="s">
        <v>63</v>
      </c>
    </row>
    <row r="28" spans="1:9" ht="15.75">
      <c r="A28" s="29" t="s">
        <v>109</v>
      </c>
      <c r="B28" s="19">
        <v>40341</v>
      </c>
      <c r="C28" s="20">
        <v>1900</v>
      </c>
      <c r="D28" s="21">
        <v>7</v>
      </c>
      <c r="E28" s="21">
        <v>50</v>
      </c>
      <c r="F28" s="21">
        <v>34</v>
      </c>
      <c r="G28" s="17">
        <f>[Capacité en sièges]-[Sièges réservés]</f>
        <v>16</v>
      </c>
      <c r="H28" s="22" t="s">
        <v>62</v>
      </c>
      <c r="I28" s="23" t="s">
        <v>63</v>
      </c>
    </row>
    <row r="29" spans="1:9" ht="15.75">
      <c r="A29" s="29" t="s">
        <v>111</v>
      </c>
      <c r="B29" s="19">
        <v>40341</v>
      </c>
      <c r="C29" s="20">
        <v>1970</v>
      </c>
      <c r="D29" s="21">
        <v>7</v>
      </c>
      <c r="E29" s="21">
        <v>50</v>
      </c>
      <c r="F29" s="21">
        <v>41</v>
      </c>
      <c r="G29" s="17">
        <f>[Capacité en sièges]-[Sièges réservés]</f>
        <v>9</v>
      </c>
      <c r="H29" s="22" t="s">
        <v>62</v>
      </c>
      <c r="I29" s="23" t="s">
        <v>62</v>
      </c>
    </row>
    <row r="30" spans="1:9" ht="15.75">
      <c r="A30" s="29" t="s">
        <v>113</v>
      </c>
      <c r="B30" s="19">
        <v>40347</v>
      </c>
      <c r="C30" s="20">
        <v>2304</v>
      </c>
      <c r="D30" s="21">
        <v>10</v>
      </c>
      <c r="E30" s="21">
        <v>50</v>
      </c>
      <c r="F30" s="21">
        <v>22</v>
      </c>
      <c r="G30" s="17">
        <f>[Capacité en sièges]-[Sièges réservés]</f>
        <v>28</v>
      </c>
      <c r="H30" s="22" t="s">
        <v>62</v>
      </c>
      <c r="I30" s="23" t="s">
        <v>62</v>
      </c>
    </row>
    <row r="31" spans="1:9" ht="15.75">
      <c r="A31" s="29" t="s">
        <v>69</v>
      </c>
      <c r="B31" s="19">
        <v>40349</v>
      </c>
      <c r="C31" s="20">
        <v>2590</v>
      </c>
      <c r="D31" s="21">
        <v>7</v>
      </c>
      <c r="E31" s="21">
        <v>50</v>
      </c>
      <c r="F31" s="21">
        <v>15</v>
      </c>
      <c r="G31" s="17">
        <f>[Capacité en sièges]-[Sièges réservés]</f>
        <v>35</v>
      </c>
      <c r="H31" s="22" t="s">
        <v>62</v>
      </c>
      <c r="I31" s="23" t="s">
        <v>62</v>
      </c>
    </row>
    <row r="32" spans="1:9" ht="15.75">
      <c r="A32" s="18" t="s">
        <v>116</v>
      </c>
      <c r="B32" s="19">
        <v>40356</v>
      </c>
      <c r="C32" s="20">
        <v>1944</v>
      </c>
      <c r="D32" s="21">
        <v>10</v>
      </c>
      <c r="E32" s="21">
        <v>50</v>
      </c>
      <c r="F32" s="21">
        <v>1</v>
      </c>
      <c r="G32" s="17">
        <f>[Capacité en sièges]-[Sièges réservés]</f>
        <v>49</v>
      </c>
      <c r="H32" s="22" t="s">
        <v>63</v>
      </c>
      <c r="I32" s="23" t="s">
        <v>63</v>
      </c>
    </row>
    <row r="33" spans="1:9" ht="15.75">
      <c r="A33" s="29" t="s">
        <v>118</v>
      </c>
      <c r="B33" s="19">
        <v>40361</v>
      </c>
      <c r="C33" s="20">
        <v>3100</v>
      </c>
      <c r="D33" s="21">
        <v>14</v>
      </c>
      <c r="E33" s="21">
        <v>50</v>
      </c>
      <c r="F33" s="21">
        <v>15</v>
      </c>
      <c r="G33" s="17">
        <f>[Capacité en sièges]-[Sièges réservés]</f>
        <v>35</v>
      </c>
      <c r="H33" s="22" t="s">
        <v>62</v>
      </c>
      <c r="I33" s="23" t="s">
        <v>62</v>
      </c>
    </row>
    <row r="34" spans="1:9" ht="15.75">
      <c r="A34" s="18" t="s">
        <v>61</v>
      </c>
      <c r="B34" s="19">
        <v>40366</v>
      </c>
      <c r="C34" s="20">
        <v>3105</v>
      </c>
      <c r="D34" s="21">
        <v>14</v>
      </c>
      <c r="E34" s="21">
        <v>50</v>
      </c>
      <c r="F34" s="21">
        <v>32</v>
      </c>
      <c r="G34" s="17">
        <f>[Capacité en sièges]-[Sièges réservés]</f>
        <v>18</v>
      </c>
      <c r="H34" s="22" t="s">
        <v>62</v>
      </c>
      <c r="I34" s="23" t="s">
        <v>63</v>
      </c>
    </row>
    <row r="35" spans="1:9" ht="15.75">
      <c r="A35" s="29" t="s">
        <v>105</v>
      </c>
      <c r="B35" s="19">
        <v>40368</v>
      </c>
      <c r="C35" s="20">
        <v>3190</v>
      </c>
      <c r="D35" s="21">
        <v>21</v>
      </c>
      <c r="E35" s="21">
        <v>50</v>
      </c>
      <c r="F35" s="21">
        <v>11</v>
      </c>
      <c r="G35" s="17">
        <f>[Capacité en sièges]-[Sièges réservés]</f>
        <v>39</v>
      </c>
      <c r="H35" s="22" t="s">
        <v>62</v>
      </c>
      <c r="I35" s="23" t="s">
        <v>63</v>
      </c>
    </row>
    <row r="36" spans="1:9" ht="15.75">
      <c r="A36" s="29" t="s">
        <v>107</v>
      </c>
      <c r="B36" s="19">
        <v>40370</v>
      </c>
      <c r="C36" s="20">
        <v>2600</v>
      </c>
      <c r="D36" s="21">
        <v>10</v>
      </c>
      <c r="E36" s="21">
        <v>50</v>
      </c>
      <c r="F36" s="21">
        <v>40</v>
      </c>
      <c r="G36" s="17">
        <f>[Capacité en sièges]-[Sièges réservés]</f>
        <v>10</v>
      </c>
      <c r="H36" s="22" t="s">
        <v>62</v>
      </c>
      <c r="I36" s="23" t="s">
        <v>63</v>
      </c>
    </row>
    <row r="37" spans="1:9" ht="15.75">
      <c r="A37" s="29" t="s">
        <v>111</v>
      </c>
      <c r="B37" s="19">
        <v>40371</v>
      </c>
      <c r="C37" s="20">
        <v>1970</v>
      </c>
      <c r="D37" s="21">
        <v>7</v>
      </c>
      <c r="E37" s="21">
        <v>50</v>
      </c>
      <c r="F37" s="21">
        <v>49</v>
      </c>
      <c r="G37" s="17">
        <f>[Capacité en sièges]-[Sièges réservés]</f>
        <v>1</v>
      </c>
      <c r="H37" s="22" t="s">
        <v>62</v>
      </c>
      <c r="I37" s="23" t="s">
        <v>62</v>
      </c>
    </row>
    <row r="38" spans="1:9" ht="15.75">
      <c r="A38" s="18" t="s">
        <v>124</v>
      </c>
      <c r="B38" s="19">
        <v>40371</v>
      </c>
      <c r="C38" s="20">
        <v>2100</v>
      </c>
      <c r="D38" s="21">
        <v>21</v>
      </c>
      <c r="E38" s="21">
        <v>50</v>
      </c>
      <c r="F38" s="21">
        <v>33</v>
      </c>
      <c r="G38" s="17">
        <f>[Capacité en sièges]-[Sièges réservés]</f>
        <v>17</v>
      </c>
      <c r="H38" s="22" t="s">
        <v>62</v>
      </c>
      <c r="I38" s="23" t="s">
        <v>63</v>
      </c>
    </row>
    <row r="39" spans="1:9" ht="15.75">
      <c r="A39" s="29" t="s">
        <v>101</v>
      </c>
      <c r="B39" s="19">
        <v>40386</v>
      </c>
      <c r="C39" s="20">
        <v>1890</v>
      </c>
      <c r="D39" s="21">
        <v>10</v>
      </c>
      <c r="E39" s="21">
        <v>50</v>
      </c>
      <c r="F39" s="21">
        <v>11</v>
      </c>
      <c r="G39" s="17">
        <f>[Capacité en sièges]-[Sièges réservés]</f>
        <v>39</v>
      </c>
      <c r="H39" s="22" t="s">
        <v>63</v>
      </c>
      <c r="I39" s="23" t="s">
        <v>63</v>
      </c>
    </row>
    <row r="40" spans="1:9" ht="15.75">
      <c r="A40" s="29" t="s">
        <v>107</v>
      </c>
      <c r="B40" s="19">
        <v>40401</v>
      </c>
      <c r="C40" s="20">
        <v>2600</v>
      </c>
      <c r="D40" s="21">
        <v>10</v>
      </c>
      <c r="E40" s="21">
        <v>50</v>
      </c>
      <c r="F40" s="21">
        <v>21</v>
      </c>
      <c r="G40" s="17">
        <f>[Capacité en sièges]-[Sièges réservés]</f>
        <v>29</v>
      </c>
      <c r="H40" s="22" t="s">
        <v>62</v>
      </c>
      <c r="I40" s="23" t="s">
        <v>63</v>
      </c>
    </row>
    <row r="41" spans="1:9" ht="15.75">
      <c r="A41" s="29" t="s">
        <v>111</v>
      </c>
      <c r="B41" s="19">
        <v>40402</v>
      </c>
      <c r="C41" s="20">
        <v>1970</v>
      </c>
      <c r="D41" s="21">
        <v>7</v>
      </c>
      <c r="E41" s="21">
        <v>50</v>
      </c>
      <c r="F41" s="21">
        <v>2</v>
      </c>
      <c r="G41" s="17">
        <f>[Capacité en sièges]-[Sièges réservés]</f>
        <v>48</v>
      </c>
      <c r="H41" s="22" t="s">
        <v>62</v>
      </c>
      <c r="I41" s="23" t="s">
        <v>62</v>
      </c>
    </row>
    <row r="42" spans="1:9" ht="15.75">
      <c r="A42" s="18" t="s">
        <v>67</v>
      </c>
      <c r="B42" s="19">
        <v>40410</v>
      </c>
      <c r="C42" s="20">
        <v>3933</v>
      </c>
      <c r="D42" s="21">
        <v>18</v>
      </c>
      <c r="E42" s="21">
        <v>50</v>
      </c>
      <c r="F42" s="21">
        <v>41</v>
      </c>
      <c r="G42" s="17">
        <f>[Capacité en sièges]-[Sièges réservés]</f>
        <v>9</v>
      </c>
      <c r="H42" s="22" t="s">
        <v>62</v>
      </c>
      <c r="I42" s="23" t="s">
        <v>62</v>
      </c>
    </row>
    <row r="43" spans="1:9" ht="15.75">
      <c r="A43" s="18" t="s">
        <v>91</v>
      </c>
      <c r="B43" s="19">
        <v>40413</v>
      </c>
      <c r="C43" s="20">
        <v>2877</v>
      </c>
      <c r="D43" s="21">
        <v>14</v>
      </c>
      <c r="E43" s="21">
        <v>50</v>
      </c>
      <c r="F43" s="21">
        <v>19</v>
      </c>
      <c r="G43" s="17">
        <f>[Capacité en sièges]-[Sièges réservés]</f>
        <v>31</v>
      </c>
      <c r="H43" s="22" t="s">
        <v>63</v>
      </c>
      <c r="I43" s="23" t="s">
        <v>63</v>
      </c>
    </row>
    <row r="44" spans="1:9" ht="15.75">
      <c r="A44" s="18" t="s">
        <v>116</v>
      </c>
      <c r="B44" s="19">
        <v>40417</v>
      </c>
      <c r="C44" s="20">
        <v>1944</v>
      </c>
      <c r="D44" s="21">
        <v>10</v>
      </c>
      <c r="E44" s="21">
        <v>50</v>
      </c>
      <c r="F44" s="21">
        <v>18</v>
      </c>
      <c r="G44" s="17">
        <f>[Capacité en sièges]-[Sièges réservés]</f>
        <v>32</v>
      </c>
      <c r="H44" s="22" t="s">
        <v>63</v>
      </c>
      <c r="I44" s="23" t="s">
        <v>63</v>
      </c>
    </row>
    <row r="45" spans="1:9" ht="15.75">
      <c r="A45" s="18" t="s">
        <v>75</v>
      </c>
      <c r="B45" s="19">
        <v>40419</v>
      </c>
      <c r="C45" s="20">
        <v>2822</v>
      </c>
      <c r="D45" s="21">
        <v>7</v>
      </c>
      <c r="E45" s="21">
        <v>50</v>
      </c>
      <c r="F45" s="21">
        <v>48</v>
      </c>
      <c r="G45" s="17">
        <f>[Capacité en sièges]-[Sièges réservés]</f>
        <v>2</v>
      </c>
      <c r="H45" s="22" t="s">
        <v>62</v>
      </c>
      <c r="I45" s="23" t="s">
        <v>63</v>
      </c>
    </row>
    <row r="46" spans="1:9" ht="15.75">
      <c r="A46" s="18" t="s">
        <v>67</v>
      </c>
      <c r="B46" s="19">
        <v>40432</v>
      </c>
      <c r="C46" s="20">
        <v>3933</v>
      </c>
      <c r="D46" s="21">
        <v>18</v>
      </c>
      <c r="E46" s="21">
        <v>50</v>
      </c>
      <c r="F46" s="21">
        <v>26</v>
      </c>
      <c r="G46" s="17">
        <f>[Capacité en sièges]-[Sièges réservés]</f>
        <v>24</v>
      </c>
      <c r="H46" s="22" t="s">
        <v>62</v>
      </c>
      <c r="I46" s="23" t="s">
        <v>62</v>
      </c>
    </row>
    <row r="47" spans="1:9" ht="15.75">
      <c r="A47" s="38" t="s">
        <v>77</v>
      </c>
      <c r="B47" s="19">
        <v>40433</v>
      </c>
      <c r="C47" s="20">
        <v>3400</v>
      </c>
      <c r="D47" s="21">
        <v>14</v>
      </c>
      <c r="E47" s="21">
        <v>50</v>
      </c>
      <c r="F47" s="21">
        <v>19</v>
      </c>
      <c r="G47" s="17">
        <f>[Capacité en sièges]-[Sièges réservés]</f>
        <v>31</v>
      </c>
      <c r="H47" s="22" t="s">
        <v>62</v>
      </c>
      <c r="I47" s="23" t="s">
        <v>63</v>
      </c>
    </row>
    <row r="48" spans="1:9" ht="15.75">
      <c r="A48" s="18" t="s">
        <v>61</v>
      </c>
      <c r="B48" s="19">
        <v>40435</v>
      </c>
      <c r="C48" s="20">
        <v>3105</v>
      </c>
      <c r="D48" s="21">
        <v>14</v>
      </c>
      <c r="E48" s="21">
        <v>50</v>
      </c>
      <c r="F48" s="21">
        <v>26</v>
      </c>
      <c r="G48" s="17">
        <f>[Capacité en sièges]-[Sièges réservés]</f>
        <v>24</v>
      </c>
      <c r="H48" s="22" t="s">
        <v>62</v>
      </c>
      <c r="I48" s="23" t="s">
        <v>63</v>
      </c>
    </row>
    <row r="49" spans="1:9" ht="15.75">
      <c r="A49" s="29" t="s">
        <v>79</v>
      </c>
      <c r="B49" s="19">
        <v>40439</v>
      </c>
      <c r="C49" s="20">
        <v>2190</v>
      </c>
      <c r="D49" s="21">
        <v>18</v>
      </c>
      <c r="E49" s="21">
        <v>50</v>
      </c>
      <c r="F49" s="21">
        <v>18</v>
      </c>
      <c r="G49" s="17">
        <f>[Capacité en sièges]-[Sièges réservés]</f>
        <v>32</v>
      </c>
      <c r="H49" s="22" t="s">
        <v>62</v>
      </c>
      <c r="I49" s="23" t="s">
        <v>62</v>
      </c>
    </row>
    <row r="50" spans="1:9" ht="15.75">
      <c r="A50" s="29" t="s">
        <v>97</v>
      </c>
      <c r="B50" s="19">
        <v>40441</v>
      </c>
      <c r="C50" s="20">
        <v>2103</v>
      </c>
      <c r="D50" s="21">
        <v>7</v>
      </c>
      <c r="E50" s="21">
        <v>50</v>
      </c>
      <c r="F50" s="21">
        <v>34</v>
      </c>
      <c r="G50" s="17">
        <f>[Capacité en sièges]-[Sièges réservés]</f>
        <v>16</v>
      </c>
      <c r="H50" s="22" t="s">
        <v>62</v>
      </c>
      <c r="I50" s="23" t="s">
        <v>62</v>
      </c>
    </row>
    <row r="51" spans="1:9" ht="15.75">
      <c r="A51" s="29" t="s">
        <v>99</v>
      </c>
      <c r="B51" s="19">
        <v>40444</v>
      </c>
      <c r="C51" s="20">
        <v>2110</v>
      </c>
      <c r="D51" s="21">
        <v>7</v>
      </c>
      <c r="E51" s="21">
        <v>50</v>
      </c>
      <c r="F51" s="21">
        <v>27</v>
      </c>
      <c r="G51" s="17">
        <f>[Capacité en sièges]-[Sièges réservés]</f>
        <v>23</v>
      </c>
      <c r="H51" s="22" t="s">
        <v>63</v>
      </c>
      <c r="I51" s="23" t="s">
        <v>63</v>
      </c>
    </row>
    <row r="52" spans="1:9" ht="15.75">
      <c r="A52" s="29" t="s">
        <v>93</v>
      </c>
      <c r="B52" s="19">
        <v>40460</v>
      </c>
      <c r="C52" s="20">
        <v>3100</v>
      </c>
      <c r="D52" s="21">
        <v>14</v>
      </c>
      <c r="E52" s="21">
        <v>50</v>
      </c>
      <c r="F52" s="21">
        <v>31</v>
      </c>
      <c r="G52" s="17">
        <f>[Capacité en sièges]-[Sièges réservés]</f>
        <v>19</v>
      </c>
      <c r="H52" s="22" t="s">
        <v>62</v>
      </c>
      <c r="I52" s="23" t="s">
        <v>63</v>
      </c>
    </row>
    <row r="53" spans="1:9" ht="15.75">
      <c r="A53" s="29" t="s">
        <v>82</v>
      </c>
      <c r="B53" s="19">
        <v>40474</v>
      </c>
      <c r="C53" s="20">
        <v>2450</v>
      </c>
      <c r="D53" s="21">
        <v>18</v>
      </c>
      <c r="E53" s="21">
        <v>50</v>
      </c>
      <c r="F53" s="21">
        <v>44</v>
      </c>
      <c r="G53" s="17">
        <f>[Capacité en sièges]-[Sièges réservés]</f>
        <v>6</v>
      </c>
      <c r="H53" s="22" t="s">
        <v>63</v>
      </c>
      <c r="I53" s="23" t="s">
        <v>63</v>
      </c>
    </row>
    <row r="54" spans="1:9" ht="15.75">
      <c r="A54" s="29" t="s">
        <v>84</v>
      </c>
      <c r="B54" s="19">
        <v>40478</v>
      </c>
      <c r="C54" s="20">
        <v>4870</v>
      </c>
      <c r="D54" s="21">
        <v>30</v>
      </c>
      <c r="E54" s="21">
        <v>50</v>
      </c>
      <c r="F54" s="21">
        <v>36</v>
      </c>
      <c r="G54" s="17">
        <f>[Capacité en sièges]-[Sièges réservés]</f>
        <v>14</v>
      </c>
      <c r="H54" s="22" t="s">
        <v>62</v>
      </c>
      <c r="I54" s="23" t="s">
        <v>62</v>
      </c>
    </row>
    <row r="55" spans="1:9" ht="15.75">
      <c r="A55" s="29" t="s">
        <v>71</v>
      </c>
      <c r="B55" s="19">
        <v>40480</v>
      </c>
      <c r="C55" s="20">
        <v>4200</v>
      </c>
      <c r="D55" s="21">
        <v>14</v>
      </c>
      <c r="E55" s="21">
        <v>50</v>
      </c>
      <c r="F55" s="21">
        <v>28</v>
      </c>
      <c r="G55" s="17">
        <f>[Capacité en sièges]-[Sièges réservés]</f>
        <v>22</v>
      </c>
      <c r="H55" s="22" t="s">
        <v>62</v>
      </c>
      <c r="I55" s="23" t="s">
        <v>62</v>
      </c>
    </row>
    <row r="56" spans="1:9" ht="15.75">
      <c r="A56" s="29" t="s">
        <v>109</v>
      </c>
      <c r="B56" s="19">
        <v>40482</v>
      </c>
      <c r="C56" s="20">
        <v>1900</v>
      </c>
      <c r="D56" s="21">
        <v>7</v>
      </c>
      <c r="E56" s="21">
        <v>50</v>
      </c>
      <c r="F56" s="21">
        <v>18</v>
      </c>
      <c r="G56" s="17">
        <f>[Capacité en sièges]-[Sièges réservés]</f>
        <v>32</v>
      </c>
      <c r="H56" s="22" t="s">
        <v>62</v>
      </c>
      <c r="I56" s="23" t="s">
        <v>63</v>
      </c>
    </row>
    <row r="57" spans="1:9" ht="15.75">
      <c r="A57" s="29" t="s">
        <v>86</v>
      </c>
      <c r="B57" s="19">
        <v>40482</v>
      </c>
      <c r="C57" s="20">
        <v>2908</v>
      </c>
      <c r="D57" s="21">
        <v>12</v>
      </c>
      <c r="E57" s="21">
        <v>50</v>
      </c>
      <c r="F57" s="21">
        <v>22</v>
      </c>
      <c r="G57" s="17">
        <f>[Capacité en sièges]-[Sièges réservés]</f>
        <v>28</v>
      </c>
      <c r="H57" s="22" t="s">
        <v>62</v>
      </c>
      <c r="I57" s="23" t="s">
        <v>63</v>
      </c>
    </row>
    <row r="58" spans="1:9" ht="15.75">
      <c r="A58" s="29" t="s">
        <v>95</v>
      </c>
      <c r="B58" s="19">
        <v>40500</v>
      </c>
      <c r="C58" s="20">
        <v>3200</v>
      </c>
      <c r="D58" s="21">
        <v>10</v>
      </c>
      <c r="E58" s="21">
        <v>50</v>
      </c>
      <c r="F58" s="21">
        <v>46</v>
      </c>
      <c r="G58" s="17">
        <f>[Capacité en sièges]-[Sièges réservés]</f>
        <v>4</v>
      </c>
      <c r="H58" s="22" t="s">
        <v>62</v>
      </c>
      <c r="I58" s="23" t="s">
        <v>62</v>
      </c>
    </row>
    <row r="59" spans="1:9" ht="15.75">
      <c r="A59" s="29" t="s">
        <v>113</v>
      </c>
      <c r="B59" s="19">
        <v>40530</v>
      </c>
      <c r="C59" s="20">
        <v>2304</v>
      </c>
      <c r="D59" s="21">
        <v>10</v>
      </c>
      <c r="E59" s="21">
        <v>50</v>
      </c>
      <c r="F59" s="21">
        <v>30</v>
      </c>
      <c r="G59" s="17">
        <f>[Capacité en sièges]-[Sièges réservés]</f>
        <v>20</v>
      </c>
      <c r="H59" s="22" t="s">
        <v>62</v>
      </c>
      <c r="I59" s="23" t="s">
        <v>62</v>
      </c>
    </row>
    <row r="60" spans="1:9" ht="15.75">
      <c r="A60" s="29" t="s">
        <v>118</v>
      </c>
      <c r="B60" s="19">
        <v>40532</v>
      </c>
      <c r="C60" s="20">
        <v>3100</v>
      </c>
      <c r="D60" s="21">
        <v>14</v>
      </c>
      <c r="E60" s="21">
        <v>50</v>
      </c>
      <c r="F60" s="21">
        <v>11</v>
      </c>
      <c r="G60" s="17">
        <f>[Capacité en sièges]-[Sièges réservés]</f>
        <v>39</v>
      </c>
      <c r="H60" s="22" t="s">
        <v>62</v>
      </c>
      <c r="I60" s="23" t="s">
        <v>62</v>
      </c>
    </row>
    <row r="61" spans="1:9" ht="15.75">
      <c r="A61" s="18" t="s">
        <v>61</v>
      </c>
      <c r="B61" s="19">
        <v>40533</v>
      </c>
      <c r="C61" s="20">
        <v>3105</v>
      </c>
      <c r="D61" s="21">
        <v>14</v>
      </c>
      <c r="E61" s="21">
        <v>50</v>
      </c>
      <c r="F61" s="21">
        <v>50</v>
      </c>
      <c r="G61" s="17">
        <f>[Capacité en sièges]-[Sièges réservés]</f>
        <v>0</v>
      </c>
      <c r="H61" s="22" t="s">
        <v>62</v>
      </c>
      <c r="I61" s="23" t="s">
        <v>63</v>
      </c>
    </row>
    <row r="62" spans="1:9" ht="15.75">
      <c r="A62" s="18" t="s">
        <v>67</v>
      </c>
      <c r="B62" s="19">
        <v>40542</v>
      </c>
      <c r="C62" s="20">
        <v>3933</v>
      </c>
      <c r="D62" s="21">
        <v>18</v>
      </c>
      <c r="E62" s="21">
        <v>50</v>
      </c>
      <c r="F62" s="21">
        <v>31</v>
      </c>
      <c r="G62" s="17">
        <f>[Capacité en sièges]-[Sièges réservés]</f>
        <v>19</v>
      </c>
      <c r="H62" s="22" t="s">
        <v>62</v>
      </c>
      <c r="I62" s="23" t="s">
        <v>62</v>
      </c>
    </row>
    <row r="63" spans="1:9" ht="15.75">
      <c r="A63" s="18" t="s">
        <v>124</v>
      </c>
      <c r="B63" s="19">
        <v>40543</v>
      </c>
      <c r="C63" s="20">
        <v>2100</v>
      </c>
      <c r="D63" s="21">
        <v>21</v>
      </c>
      <c r="E63" s="21">
        <v>50</v>
      </c>
      <c r="F63" s="21">
        <v>44</v>
      </c>
      <c r="G63" s="17">
        <f>[Capacité en sièges]-[Sièges réservés]</f>
        <v>6</v>
      </c>
      <c r="H63" s="22" t="s">
        <v>62</v>
      </c>
      <c r="I63" s="23" t="s">
        <v>63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Ex1</vt:lpstr>
      <vt:lpstr>Ex1 - Solution</vt:lpstr>
      <vt:lpstr>Ex2</vt:lpstr>
      <vt:lpstr>Ex2 - Solution</vt:lpstr>
      <vt:lpstr>Ex3</vt:lpstr>
      <vt:lpstr>Ex3 - Solution</vt:lpstr>
      <vt:lpstr>Ex4</vt:lpstr>
      <vt:lpstr>Ex4 - Solution</vt:lpstr>
      <vt:lpstr>Ex5</vt:lpstr>
      <vt:lpstr>Ex5 - Solution</vt:lpstr>
      <vt:lpstr>'Ex1 - Solution'!Zone_d_impression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2014-06-10T16:10:20Z</dcterms:created>
  <dcterms:modified xsi:type="dcterms:W3CDTF">2014-06-10T17:52:36Z</dcterms:modified>
</cp:coreProperties>
</file>